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0" windowWidth="33600" windowHeight="20560" activeTab="0"/>
  </bookViews>
  <sheets>
    <sheet name="VYÚČTOVÁNÍ" sheetId="1" r:id="rId1"/>
    <sheet name="JMENNÝ SEZNAM AKCE" sheetId="2" r:id="rId2"/>
    <sheet name="SEZNAM ÚČASTNÍKŮ" sheetId="3" r:id="rId3"/>
  </sheets>
  <definedNames>
    <definedName name="_xlfn.COUNTIFS" hidden="1">#NAME?</definedName>
    <definedName name="_xlnm.Print_Area" localSheetId="2">'SEZNAM ÚČASTNÍKŮ'!$A$1:$H$40</definedName>
    <definedName name="_xlnm.Print_Area" localSheetId="0">'VYÚČTOVÁNÍ'!$A$1:$D$35</definedName>
  </definedNames>
  <calcPr fullCalcOnLoad="1"/>
</workbook>
</file>

<file path=xl/comments1.xml><?xml version="1.0" encoding="utf-8"?>
<comments xmlns="http://schemas.openxmlformats.org/spreadsheetml/2006/main">
  <authors>
    <author>MyDva</author>
  </authors>
  <commentList>
    <comment ref="A13" authorId="0">
      <text>
        <r>
          <rPr>
            <b/>
            <sz val="12"/>
            <rFont val="Arial"/>
            <family val="2"/>
          </rPr>
          <t xml:space="preserve"> Vyber vhodné kategorie:</t>
        </r>
        <r>
          <rPr>
            <sz val="12"/>
            <rFont val="Arial"/>
            <family val="2"/>
          </rPr>
          <t xml:space="preserve">
  – potraviny na akci,
  – spotřební materiál,
  – jízdné,
  – služby,
  – nájem, ubytování,
  – cestovné,
  – ostatní výdaje
</t>
        </r>
      </text>
    </comment>
    <comment ref="B34" authorId="0">
      <text>
        <r>
          <rPr>
            <sz val="12"/>
            <rFont val="Arial"/>
            <family val="2"/>
          </rPr>
          <t xml:space="preserve">Vyplní se automaticky z kolonky </t>
        </r>
        <r>
          <rPr>
            <b/>
            <sz val="12"/>
            <rFont val="Arial"/>
            <family val="2"/>
          </rPr>
          <t>Vedoucí</t>
        </r>
      </text>
    </comment>
    <comment ref="D13" authorId="0">
      <text>
        <r>
          <rPr>
            <sz val="12"/>
            <rFont val="Arial"/>
            <family val="2"/>
          </rPr>
          <t xml:space="preserve">Vyplní se automaticky
(rozdíl </t>
        </r>
        <r>
          <rPr>
            <b/>
            <sz val="12"/>
            <rFont val="Arial"/>
            <family val="2"/>
          </rPr>
          <t>příjmů a výdajů</t>
        </r>
        <r>
          <rPr>
            <sz val="12"/>
            <rFont val="Arial"/>
            <family val="2"/>
          </rPr>
          <t>)</t>
        </r>
      </text>
    </comment>
    <comment ref="D14" authorId="0">
      <text>
        <r>
          <rPr>
            <sz val="12"/>
            <rFont val="Arial"/>
            <family val="2"/>
          </rPr>
          <t xml:space="preserve">Vyplní se automaticky z listu </t>
        </r>
        <r>
          <rPr>
            <b/>
            <sz val="12"/>
            <rFont val="Arial"/>
            <family val="2"/>
          </rPr>
          <t>JMENNÝ SEZNAM AKCE</t>
        </r>
      </text>
    </comment>
    <comment ref="B10" authorId="0">
      <text>
        <r>
          <rPr>
            <sz val="12"/>
            <rFont val="Arial"/>
            <family val="2"/>
          </rPr>
          <t xml:space="preserve">Vyplní se automaticky z listu
</t>
        </r>
        <r>
          <rPr>
            <b/>
            <sz val="12"/>
            <rFont val="Arial"/>
            <family val="2"/>
          </rPr>
          <t>JMENNÝ SEZNAM AKCE</t>
        </r>
      </text>
    </comment>
    <comment ref="D10" authorId="0">
      <text>
        <r>
          <rPr>
            <sz val="12"/>
            <rFont val="Arial"/>
            <family val="2"/>
          </rPr>
          <t xml:space="preserve">Vyplň podle listu
</t>
        </r>
        <r>
          <rPr>
            <b/>
            <sz val="12"/>
            <rFont val="Arial"/>
            <family val="2"/>
          </rPr>
          <t>JMENNÝ SEZNAM AKCE</t>
        </r>
      </text>
    </comment>
    <comment ref="D2" authorId="0">
      <text>
        <r>
          <rPr>
            <sz val="12"/>
            <rFont val="Arial"/>
            <family val="2"/>
          </rPr>
          <t>Vyplň označení akce 
(pokud nevíš, nechej prázdné)</t>
        </r>
      </text>
    </comment>
    <comment ref="B35" authorId="0">
      <text>
        <r>
          <rPr>
            <sz val="12"/>
            <rFont val="Arial"/>
            <family val="2"/>
          </rPr>
          <t>Vyplň datum vyúčtování akce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G1" authorId="0">
      <text>
        <r>
          <rPr>
            <b/>
            <sz val="8"/>
            <rFont val="Tahoma"/>
            <family val="2"/>
          </rPr>
          <t xml:space="preserve">Návod:
</t>
        </r>
        <r>
          <rPr>
            <sz val="8"/>
            <rFont val="Tahoma"/>
            <family val="2"/>
          </rPr>
          <t xml:space="preserve">Vypň informace o účastnících - </t>
        </r>
        <r>
          <rPr>
            <b/>
            <sz val="8"/>
            <rFont val="Tahoma"/>
            <family val="2"/>
          </rPr>
          <t>správná data najdeš ve SkautISu</t>
        </r>
        <r>
          <rPr>
            <sz val="8"/>
            <rFont val="Tahoma"/>
            <family val="2"/>
          </rPr>
          <t xml:space="preserve">.
Dospělé barevně odliš.
</t>
        </r>
        <r>
          <rPr>
            <b/>
            <sz val="8"/>
            <rFont val="Tahoma"/>
            <family val="2"/>
          </rPr>
          <t>POZOR:</t>
        </r>
        <r>
          <rPr>
            <sz val="8"/>
            <rFont val="Tahoma"/>
            <family val="2"/>
          </rPr>
          <t xml:space="preserve">
Pokud kopíruješ (nebo přesouváš) informace z řádku do řádku, kopíruj (nebo přesouvej) </t>
        </r>
        <r>
          <rPr>
            <b/>
            <sz val="8"/>
            <rFont val="Tahoma"/>
            <family val="2"/>
          </rPr>
          <t>hodnoty</t>
        </r>
        <r>
          <rPr>
            <sz val="8"/>
            <rFont val="Tahoma"/>
            <family val="2"/>
          </rPr>
          <t xml:space="preserve">, ne celou buňku (jinak se ti v záložce </t>
        </r>
        <r>
          <rPr>
            <b/>
            <sz val="8"/>
            <rFont val="Tahoma"/>
            <family val="2"/>
          </rPr>
          <t>SEZNAM ÚČASTNÍKŮ</t>
        </r>
        <r>
          <rPr>
            <sz val="8"/>
            <rFont val="Tahoma"/>
            <family val="2"/>
          </rPr>
          <t xml:space="preserve"> zobrazí chyba).
</t>
        </r>
        <r>
          <rPr>
            <b/>
            <sz val="8"/>
            <rFont val="Tahoma"/>
            <family val="2"/>
          </rPr>
          <t>Datum narozen</t>
        </r>
        <r>
          <rPr>
            <sz val="8"/>
            <rFont val="Tahoma"/>
            <family val="2"/>
          </rPr>
          <t xml:space="preserve">í piš ve formátu dd.mm.rrrr
</t>
        </r>
        <r>
          <rPr>
            <b/>
            <sz val="8"/>
            <rFont val="Tahoma"/>
            <family val="2"/>
          </rPr>
          <t xml:space="preserve">
Seřaď účastníky podle abecedy</t>
        </r>
        <r>
          <rPr>
            <sz val="8"/>
            <rFont val="Tahoma"/>
            <family val="2"/>
          </rPr>
          <t xml:space="preserve"> - zvlášť dospělé, zvlášť děti (pokud to umíš).
</t>
        </r>
        <r>
          <rPr>
            <b/>
            <sz val="8"/>
            <rFont val="Tahoma"/>
            <family val="2"/>
          </rPr>
          <t>Tento seznam se netiskne!</t>
        </r>
        <r>
          <rPr>
            <sz val="8"/>
            <rFont val="Tahoma"/>
            <family val="2"/>
          </rPr>
          <t xml:space="preserve"> Slouží k přípravě dat pro záložku </t>
        </r>
        <r>
          <rPr>
            <b/>
            <sz val="8"/>
            <rFont val="Tahoma"/>
            <family val="2"/>
          </rPr>
          <t xml:space="preserve">SEZNAM ÚČASTNÍKŮ.
Zkontroluj </t>
        </r>
        <r>
          <rPr>
            <sz val="8"/>
            <rFont val="Tahoma"/>
            <family val="2"/>
          </rPr>
          <t>záložku</t>
        </r>
        <r>
          <rPr>
            <b/>
            <sz val="8"/>
            <rFont val="Tahoma"/>
            <family val="2"/>
          </rPr>
          <t xml:space="preserve"> SEZNAM ÚČASTNÍKŮ, </t>
        </r>
        <r>
          <rPr>
            <sz val="8"/>
            <rFont val="Tahoma"/>
            <family val="2"/>
          </rPr>
          <t xml:space="preserve">zda je tam vše OK. </t>
        </r>
      </text>
    </comment>
    <comment ref="D1" authorId="0">
      <text>
        <r>
          <rPr>
            <b/>
            <sz val="8"/>
            <rFont val="Tahoma"/>
            <family val="2"/>
          </rPr>
          <t xml:space="preserve">POZOR:
Data narození a adresy jsou v příkladu SMYŠLENÁ </t>
        </r>
        <r>
          <rPr>
            <sz val="8"/>
            <rFont val="Tahoma"/>
            <family val="2"/>
          </rPr>
          <t xml:space="preserve">(kvůli zákonu o zachování osobních údajů) - </t>
        </r>
        <r>
          <rPr>
            <b/>
            <sz val="8"/>
            <rFont val="Tahoma"/>
            <family val="2"/>
          </rPr>
          <t>správná data najdeš ve SkautISu.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C2" authorId="0">
      <text>
        <r>
          <rPr>
            <sz val="12"/>
            <rFont val="Arial"/>
            <family val="2"/>
          </rPr>
          <t xml:space="preserve">Vyplní se samo ze záložky </t>
        </r>
        <r>
          <rPr>
            <b/>
            <sz val="12"/>
            <rFont val="Arial"/>
            <family val="2"/>
          </rPr>
          <t>VYÚČTOVÁNÍ</t>
        </r>
      </text>
    </comment>
    <comment ref="C3" authorId="0">
      <text>
        <r>
          <rPr>
            <sz val="12"/>
            <rFont val="Arial"/>
            <family val="2"/>
          </rPr>
          <t xml:space="preserve">Vyplní se samo ze záložky </t>
        </r>
        <r>
          <rPr>
            <b/>
            <sz val="12"/>
            <rFont val="Arial"/>
            <family val="2"/>
          </rPr>
          <t>VYÚČTOVÁNÍ</t>
        </r>
      </text>
    </comment>
    <comment ref="H7" authorId="0">
      <text>
        <r>
          <rPr>
            <b/>
            <sz val="12"/>
            <color indexed="10"/>
            <rFont val="Arial"/>
            <family val="2"/>
          </rPr>
          <t>ŘÁDKY se vyplní samy ze záložky JMENNÝ SEZNAM AKCE!</t>
        </r>
      </text>
    </comment>
    <comment ref="I11" authorId="0">
      <text>
        <r>
          <rPr>
            <b/>
            <sz val="12"/>
            <rFont val="Arial"/>
            <family val="2"/>
          </rPr>
          <t xml:space="preserve">Návod:
</t>
        </r>
        <r>
          <rPr>
            <sz val="12"/>
            <rFont val="Arial"/>
            <family val="2"/>
          </rPr>
          <t xml:space="preserve">
Tabulka by se měla vyplnit automaticky podle záložky </t>
        </r>
        <r>
          <rPr>
            <b/>
            <sz val="12"/>
            <rFont val="Arial"/>
            <family val="2"/>
          </rPr>
          <t>JMENNÝ SEZNAM AKCE.</t>
        </r>
        <r>
          <rPr>
            <sz val="12"/>
            <rFont val="Arial"/>
            <family val="2"/>
          </rPr>
          <t xml:space="preserve">
Pokud je účastníků více než 30, </t>
        </r>
        <r>
          <rPr>
            <b/>
            <sz val="12"/>
            <rFont val="Arial"/>
            <family val="2"/>
          </rPr>
          <t>budeš muset přidat řádky. Opatrně! Jestli nevíš, jak na to, zeptej se.</t>
        </r>
        <r>
          <rPr>
            <b/>
            <i/>
            <sz val="12"/>
            <rFont val="Arial"/>
            <family val="2"/>
          </rPr>
          <t xml:space="preserve">
</t>
        </r>
        <r>
          <rPr>
            <b/>
            <sz val="12"/>
            <rFont val="Arial"/>
            <family val="2"/>
          </rPr>
          <t xml:space="preserve">
</t>
        </r>
        <r>
          <rPr>
            <sz val="12"/>
            <rFont val="Arial"/>
            <family val="2"/>
          </rPr>
          <t xml:space="preserve">Řádek pod posledním účastníkem by měl obsahovat </t>
        </r>
        <r>
          <rPr>
            <b/>
            <sz val="12"/>
            <rFont val="Arial"/>
            <family val="2"/>
          </rPr>
          <t>xxx.</t>
        </r>
        <r>
          <rPr>
            <sz val="12"/>
            <rFont val="Arial"/>
            <family val="2"/>
          </rPr>
          <t xml:space="preserve">
Dole </t>
        </r>
        <r>
          <rPr>
            <b/>
            <sz val="12"/>
            <rFont val="Arial"/>
            <family val="2"/>
          </rPr>
          <t>vyplň autora a datum,</t>
        </r>
        <r>
          <rPr>
            <sz val="12"/>
            <rFont val="Arial"/>
            <family val="2"/>
          </rPr>
          <t xml:space="preserve"> kdy byl seznam sestaven.</t>
        </r>
      </text>
    </comment>
    <comment ref="C39" authorId="0">
      <text>
        <r>
          <rPr>
            <sz val="12"/>
            <rFont val="Arial"/>
            <family val="2"/>
          </rPr>
          <t>Ten, kdo sepsal seznam účastníků  (kdokoli, například hospodář akce)</t>
        </r>
      </text>
    </comment>
  </commentList>
</comments>
</file>

<file path=xl/sharedStrings.xml><?xml version="1.0" encoding="utf-8"?>
<sst xmlns="http://schemas.openxmlformats.org/spreadsheetml/2006/main" count="167" uniqueCount="131">
  <si>
    <t>VYÚČTOVÁNÍ AKCE</t>
  </si>
  <si>
    <t>Název akce:</t>
  </si>
  <si>
    <t>Účel akce:</t>
  </si>
  <si>
    <t>Místo konání:</t>
  </si>
  <si>
    <t>Vedoucí:</t>
  </si>
  <si>
    <t>Hospodář:</t>
  </si>
  <si>
    <t>Termín:</t>
  </si>
  <si>
    <t>Počet dnů:</t>
  </si>
  <si>
    <t>Počet účastníků:</t>
  </si>
  <si>
    <t>z toho do 26 let:</t>
  </si>
  <si>
    <t>Výdaje</t>
  </si>
  <si>
    <t>Příjmy</t>
  </si>
  <si>
    <t>VÝDAJE CELKEM:</t>
  </si>
  <si>
    <t>PŘÍJMY CELKEM:</t>
  </si>
  <si>
    <r>
      <t xml:space="preserve">VÝSLEDEK HOSPODAŘENÍ (příjmy - výdaje): </t>
    </r>
    <r>
      <rPr>
        <b/>
        <sz val="8"/>
        <rFont val="Arial CE"/>
        <family val="2"/>
      </rPr>
      <t>x)</t>
    </r>
  </si>
  <si>
    <t>% podíl dotace z celkových nákladů akce</t>
  </si>
  <si>
    <t>x) Akce, která je dotovaná st. dotacemi, musí skončit jako vyrovnaná, tj.rozdíl příjmů a výdajů je nulový.</t>
  </si>
  <si>
    <t>Podpis:</t>
  </si>
  <si>
    <t>Schválil:</t>
  </si>
  <si>
    <t>Datum:</t>
  </si>
  <si>
    <t>Razítko pořadatele:</t>
  </si>
  <si>
    <t>středisko Albrechtičky</t>
  </si>
  <si>
    <t>vlastní prostředky</t>
  </si>
  <si>
    <t>Číslo org. jedn.:</t>
  </si>
  <si>
    <t>Termín, místo:</t>
  </si>
  <si>
    <t>SEZNAM ÚČASTNÍKŮ AKCE</t>
  </si>
  <si>
    <t>Celkem:</t>
  </si>
  <si>
    <t>Sestavil:</t>
  </si>
  <si>
    <t>8 1 4 . 0 7</t>
  </si>
  <si>
    <t>St</t>
  </si>
  <si>
    <t>účastnické poplatky</t>
  </si>
  <si>
    <t>Rybička</t>
  </si>
  <si>
    <t>Vrobelová Kateřina</t>
  </si>
  <si>
    <t>Kosatka</t>
  </si>
  <si>
    <t>Křiváková Hana</t>
  </si>
  <si>
    <t>Blecha</t>
  </si>
  <si>
    <t>Kneblová Aneta</t>
  </si>
  <si>
    <t>potraviny na akci</t>
  </si>
  <si>
    <t>Korená Karolína</t>
  </si>
  <si>
    <t>Třešinka</t>
  </si>
  <si>
    <t>Holaňová Monika</t>
  </si>
  <si>
    <t>Zubka</t>
  </si>
  <si>
    <t>Po stopách Amundsena</t>
  </si>
  <si>
    <t>Jan Friml</t>
  </si>
  <si>
    <t>Friml Jan</t>
  </si>
  <si>
    <t>Šíp</t>
  </si>
  <si>
    <t>Burdová Pavla</t>
  </si>
  <si>
    <t>Luna</t>
  </si>
  <si>
    <t>Dostálová Hana</t>
  </si>
  <si>
    <t>Víla</t>
  </si>
  <si>
    <t>Smutková Dominika</t>
  </si>
  <si>
    <t>Beruška</t>
  </si>
  <si>
    <t>Mackovíková Růžena</t>
  </si>
  <si>
    <t>Vlaštovka</t>
  </si>
  <si>
    <t>Grosman Adam</t>
  </si>
  <si>
    <t>Ostrov</t>
  </si>
  <si>
    <t>Grosman Filip</t>
  </si>
  <si>
    <t>Stromek</t>
  </si>
  <si>
    <t>Křivák Václav</t>
  </si>
  <si>
    <t>Páša</t>
  </si>
  <si>
    <t>Motýlek</t>
  </si>
  <si>
    <t>Smutková Patricie</t>
  </si>
  <si>
    <t>Junák - český skaut, z.s.</t>
  </si>
  <si>
    <t>Jméno</t>
  </si>
  <si>
    <t>adresa</t>
  </si>
  <si>
    <t>naroz</t>
  </si>
  <si>
    <t>oddíl</t>
  </si>
  <si>
    <t>materiál</t>
  </si>
  <si>
    <t>cestovné</t>
  </si>
  <si>
    <t>jízdné</t>
  </si>
  <si>
    <t>služby</t>
  </si>
  <si>
    <t>zaokrouhlení</t>
  </si>
  <si>
    <t>Monika Olbrechtová</t>
  </si>
  <si>
    <t>Olbrechtová Monika</t>
  </si>
  <si>
    <t>Zlord Herzai</t>
  </si>
  <si>
    <t>Láskorádová Lenka</t>
  </si>
  <si>
    <t>Ulice 123, 742 13 Studénka</t>
  </si>
  <si>
    <t>Ulice 234 742 13 Studénka</t>
  </si>
  <si>
    <t>Ulice 62, 742 13 Studénka</t>
  </si>
  <si>
    <t>Ulice 12 742 13 Studénka</t>
  </si>
  <si>
    <t>Ulice 685, 742 13 Studénka</t>
  </si>
  <si>
    <t>Ulice 44, 742 13 Studénka</t>
  </si>
  <si>
    <t>Zajda Kamil</t>
  </si>
  <si>
    <t>Ulice 333, 742 55 Albrechtičky</t>
  </si>
  <si>
    <t>Králík</t>
  </si>
  <si>
    <t>Alb</t>
  </si>
  <si>
    <t>16.-17.07.2016</t>
  </si>
  <si>
    <t>Harry</t>
  </si>
  <si>
    <t>Pegi</t>
  </si>
  <si>
    <t>Lenochod</t>
  </si>
  <si>
    <t>Kopřivnice, Štramberk</t>
  </si>
  <si>
    <t>přezdívka</t>
  </si>
  <si>
    <t>úč. poplatek</t>
  </si>
  <si>
    <t>Bydliště</t>
  </si>
  <si>
    <t>Dat. narození (rrmmdd)</t>
  </si>
  <si>
    <t>Účastnický poplatek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</si>
  <si>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</si>
  <si>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</si>
  <si>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</si>
  <si>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</si>
  <si>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</si>
  <si>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</si>
  <si>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</si>
  <si>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</si>
  <si>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</si>
  <si>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</si>
  <si>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</si>
  <si>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</si>
  <si>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</si>
  <si>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</si>
  <si>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</si>
  <si>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</si>
  <si>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</si>
  <si>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</si>
  <si>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</si>
  <si>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</si>
  <si>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</si>
  <si>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</si>
  <si>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</si>
  <si>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</si>
  <si>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</si>
  <si>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</si>
  <si>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</si>
  <si>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</si>
  <si>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</si>
  <si>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</si>
  <si>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</si>
  <si>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xxxxx</t>
  </si>
  <si>
    <t xml:space="preserve">Název pořadatele: </t>
  </si>
  <si>
    <t>Výprava s přespáním v klubovně, vaření na sněhu</t>
  </si>
  <si>
    <t xml:space="preserve">KA            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</si>
</sst>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\ &quot;Kč&quot;"/>
    <numFmt numFmtId="166" formatCode="#,##0\ &quot;Kč&quot;"/>
    <numFmt numFmtId="167" formatCode="d\.\ mmmm\ yyyy"/>
    <numFmt numFmtId="168" formatCode="yymmdd"/>
    <numFmt numFmtId="169" formatCode="[$-405]dddd\ d\.\ mmmm\ yyyy"/>
    <numFmt numFmtId="170" formatCode="#,##0.00\ &quot;Kč&quot;"/>
    <numFmt numFmtId="171" formatCode="[$-F800]dddd\,\ mmmm\ dd\,\ yyyy"/>
    <numFmt numFmtId="172" formatCode="ddmmyy"/>
    <numFmt numFmtId="173" formatCode="dd/mm/yyyy"/>
    <numFmt numFmtId="174" formatCode="ddmmyyyy"/>
  </numFmts>
  <fonts count="5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0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Continuous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2" xfId="0" applyFont="1" applyFill="1" applyBorder="1" applyAlignment="1">
      <alignment horizontal="left"/>
    </xf>
    <xf numFmtId="9" fontId="6" fillId="0" borderId="13" xfId="0" applyNumberFormat="1" applyFont="1" applyFill="1" applyBorder="1" applyAlignment="1">
      <alignment horizontal="centerContinuous"/>
    </xf>
    <xf numFmtId="0" fontId="5" fillId="0" borderId="14" xfId="0" applyFont="1" applyFill="1" applyBorder="1" applyAlignment="1" quotePrefix="1">
      <alignment horizontal="left" wrapText="1"/>
    </xf>
    <xf numFmtId="9" fontId="6" fillId="0" borderId="15" xfId="0" applyNumberFormat="1" applyFont="1" applyFill="1" applyBorder="1" applyAlignment="1">
      <alignment horizontal="centerContinuous"/>
    </xf>
    <xf numFmtId="0" fontId="5" fillId="0" borderId="16" xfId="0" applyFont="1" applyFill="1" applyBorder="1" applyAlignment="1" quotePrefix="1">
      <alignment horizontal="left" wrapText="1"/>
    </xf>
    <xf numFmtId="9" fontId="6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 quotePrefix="1">
      <alignment horizontal="left" wrapText="1"/>
    </xf>
    <xf numFmtId="9" fontId="6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8" xfId="0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21" xfId="0" applyFont="1" applyFill="1" applyBorder="1" applyAlignment="1">
      <alignment/>
    </xf>
    <xf numFmtId="0" fontId="6" fillId="0" borderId="18" xfId="0" applyFont="1" applyFill="1" applyBorder="1" applyAlignment="1">
      <alignment horizontal="left"/>
    </xf>
    <xf numFmtId="0" fontId="6" fillId="0" borderId="18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right"/>
    </xf>
    <xf numFmtId="9" fontId="6" fillId="0" borderId="0" xfId="0" applyNumberFormat="1" applyFont="1" applyFill="1" applyAlignment="1">
      <alignment horizontal="right"/>
    </xf>
    <xf numFmtId="4" fontId="6" fillId="0" borderId="23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10" fontId="6" fillId="0" borderId="26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6" fillId="0" borderId="27" xfId="0" applyFont="1" applyBorder="1" applyAlignment="1">
      <alignment/>
    </xf>
    <xf numFmtId="0" fontId="0" fillId="33" borderId="0" xfId="0" applyFill="1" applyBorder="1" applyAlignment="1">
      <alignment/>
    </xf>
    <xf numFmtId="0" fontId="3" fillId="33" borderId="28" xfId="0" applyFont="1" applyFill="1" applyBorder="1" applyAlignment="1">
      <alignment/>
    </xf>
    <xf numFmtId="0" fontId="0" fillId="33" borderId="28" xfId="0" applyFill="1" applyBorder="1" applyAlignment="1">
      <alignment/>
    </xf>
    <xf numFmtId="0" fontId="1" fillId="33" borderId="28" xfId="0" applyFont="1" applyFill="1" applyBorder="1" applyAlignment="1">
      <alignment/>
    </xf>
    <xf numFmtId="0" fontId="2" fillId="33" borderId="28" xfId="0" applyFont="1" applyFill="1" applyBorder="1" applyAlignment="1">
      <alignment horizontal="righ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0" fontId="5" fillId="0" borderId="29" xfId="0" applyFont="1" applyFill="1" applyBorder="1" applyAlignment="1">
      <alignment/>
    </xf>
    <xf numFmtId="0" fontId="6" fillId="0" borderId="19" xfId="0" applyFont="1" applyFill="1" applyBorder="1" applyAlignment="1" applyProtection="1">
      <alignment horizontal="center"/>
      <protection locked="0"/>
    </xf>
    <xf numFmtId="14" fontId="6" fillId="0" borderId="18" xfId="0" applyNumberFormat="1" applyFont="1" applyFill="1" applyBorder="1" applyAlignment="1" applyProtection="1">
      <alignment horizontal="center"/>
      <protection locked="0"/>
    </xf>
    <xf numFmtId="0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/>
      <protection locked="0"/>
    </xf>
    <xf numFmtId="4" fontId="6" fillId="0" borderId="19" xfId="0" applyNumberFormat="1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 horizontal="center"/>
      <protection locked="0"/>
    </xf>
    <xf numFmtId="4" fontId="6" fillId="0" borderId="1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/>
      <protection locked="0"/>
    </xf>
    <xf numFmtId="4" fontId="6" fillId="0" borderId="26" xfId="0" applyNumberFormat="1" applyFont="1" applyBorder="1" applyAlignment="1" applyProtection="1">
      <alignment/>
      <protection locked="0"/>
    </xf>
    <xf numFmtId="4" fontId="6" fillId="0" borderId="19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 locked="0"/>
    </xf>
    <xf numFmtId="0" fontId="6" fillId="0" borderId="30" xfId="0" applyFont="1" applyFill="1" applyBorder="1" applyAlignment="1">
      <alignment/>
    </xf>
    <xf numFmtId="0" fontId="3" fillId="33" borderId="0" xfId="0" applyFont="1" applyFill="1" applyAlignment="1">
      <alignment/>
    </xf>
    <xf numFmtId="0" fontId="1" fillId="0" borderId="0" xfId="0" applyFont="1" applyAlignment="1">
      <alignment horizontal="center"/>
    </xf>
    <xf numFmtId="170" fontId="0" fillId="0" borderId="0" xfId="0" applyNumberFormat="1" applyAlignment="1">
      <alignment/>
    </xf>
    <xf numFmtId="173" fontId="0" fillId="0" borderId="0" xfId="0" applyNumberFormat="1" applyAlignment="1">
      <alignment/>
    </xf>
    <xf numFmtId="170" fontId="17" fillId="0" borderId="31" xfId="0" applyNumberFormat="1" applyFont="1" applyFill="1" applyBorder="1" applyAlignment="1">
      <alignment horizontal="right" indent="1"/>
    </xf>
    <xf numFmtId="0" fontId="17" fillId="0" borderId="32" xfId="0" applyFont="1" applyFill="1" applyBorder="1" applyAlignment="1">
      <alignment horizontal="center"/>
    </xf>
    <xf numFmtId="0" fontId="18" fillId="33" borderId="33" xfId="0" applyFont="1" applyFill="1" applyBorder="1" applyAlignment="1">
      <alignment horizontal="center" vertical="center" wrapText="1" shrinkToFit="1"/>
    </xf>
    <xf numFmtId="0" fontId="18" fillId="33" borderId="34" xfId="0" applyFont="1" applyFill="1" applyBorder="1" applyAlignment="1">
      <alignment horizontal="center" vertical="center" wrapText="1" shrinkToFit="1"/>
    </xf>
    <xf numFmtId="0" fontId="18" fillId="33" borderId="35" xfId="0" applyFont="1" applyFill="1" applyBorder="1" applyAlignment="1">
      <alignment horizontal="center" vertical="center" wrapText="1" shrinkToFit="1"/>
    </xf>
    <xf numFmtId="0" fontId="6" fillId="0" borderId="22" xfId="0" applyNumberFormat="1" applyFont="1" applyFill="1" applyBorder="1" applyAlignment="1" applyProtection="1">
      <alignment horizontal="center"/>
      <protection/>
    </xf>
    <xf numFmtId="168" fontId="17" fillId="0" borderId="31" xfId="0" applyNumberFormat="1" applyFont="1" applyFill="1" applyBorder="1" applyAlignment="1">
      <alignment horizontal="right" indent="1"/>
    </xf>
    <xf numFmtId="0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/>
      <protection/>
    </xf>
    <xf numFmtId="14" fontId="2" fillId="0" borderId="17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quotePrefix="1">
      <alignment horizontal="right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right"/>
    </xf>
    <xf numFmtId="0" fontId="17" fillId="33" borderId="0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168" fontId="17" fillId="0" borderId="37" xfId="0" applyNumberFormat="1" applyFont="1" applyFill="1" applyBorder="1" applyAlignment="1">
      <alignment horizontal="right" indent="1"/>
    </xf>
    <xf numFmtId="170" fontId="17" fillId="0" borderId="37" xfId="0" applyNumberFormat="1" applyFont="1" applyFill="1" applyBorder="1" applyAlignment="1">
      <alignment horizontal="right" indent="1"/>
    </xf>
    <xf numFmtId="0" fontId="17" fillId="0" borderId="38" xfId="0" applyFont="1" applyFill="1" applyBorder="1" applyAlignment="1">
      <alignment horizontal="center"/>
    </xf>
    <xf numFmtId="168" fontId="17" fillId="0" borderId="39" xfId="0" applyNumberFormat="1" applyFont="1" applyFill="1" applyBorder="1" applyAlignment="1">
      <alignment horizontal="right" indent="1"/>
    </xf>
    <xf numFmtId="170" fontId="17" fillId="0" borderId="39" xfId="0" applyNumberFormat="1" applyFont="1" applyFill="1" applyBorder="1" applyAlignment="1">
      <alignment horizontal="right" indent="1"/>
    </xf>
    <xf numFmtId="0" fontId="0" fillId="0" borderId="40" xfId="0" applyFill="1" applyBorder="1" applyAlignment="1">
      <alignment horizontal="center" vertical="center"/>
    </xf>
    <xf numFmtId="165" fontId="18" fillId="33" borderId="41" xfId="0" applyNumberFormat="1" applyFont="1" applyFill="1" applyBorder="1" applyAlignment="1">
      <alignment horizontal="center" vertical="center"/>
    </xf>
    <xf numFmtId="170" fontId="1" fillId="33" borderId="4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43" xfId="0" applyFont="1" applyFill="1" applyBorder="1" applyAlignment="1" applyProtection="1">
      <alignment horizontal="left"/>
      <protection locked="0"/>
    </xf>
    <xf numFmtId="0" fontId="5" fillId="0" borderId="44" xfId="0" applyFont="1" applyFill="1" applyBorder="1" applyAlignment="1" applyProtection="1">
      <alignment horizontal="left"/>
      <protection locked="0"/>
    </xf>
    <xf numFmtId="0" fontId="5" fillId="0" borderId="45" xfId="0" applyFont="1" applyFill="1" applyBorder="1" applyAlignment="1" applyProtection="1">
      <alignment horizontal="left"/>
      <protection locked="0"/>
    </xf>
    <xf numFmtId="0" fontId="5" fillId="0" borderId="46" xfId="0" applyFont="1" applyFill="1" applyBorder="1" applyAlignment="1" applyProtection="1">
      <alignment horizontal="left"/>
      <protection locked="0"/>
    </xf>
    <xf numFmtId="0" fontId="5" fillId="0" borderId="13" xfId="0" applyFont="1" applyFill="1" applyBorder="1" applyAlignment="1" applyProtection="1">
      <alignment horizontal="left"/>
      <protection locked="0"/>
    </xf>
    <xf numFmtId="0" fontId="5" fillId="0" borderId="47" xfId="0" applyFont="1" applyFill="1" applyBorder="1" applyAlignment="1" applyProtection="1">
      <alignment horizontal="left"/>
      <protection locked="0"/>
    </xf>
    <xf numFmtId="0" fontId="5" fillId="34" borderId="48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0" fontId="17" fillId="0" borderId="48" xfId="0" applyNumberFormat="1" applyFont="1" applyFill="1" applyBorder="1" applyAlignment="1">
      <alignment horizontal="left" indent="1"/>
    </xf>
    <xf numFmtId="0" fontId="17" fillId="0" borderId="49" xfId="0" applyNumberFormat="1" applyFont="1" applyFill="1" applyBorder="1" applyAlignment="1">
      <alignment horizontal="left" indent="1"/>
    </xf>
    <xf numFmtId="0" fontId="17" fillId="0" borderId="25" xfId="0" applyNumberFormat="1" applyFont="1" applyFill="1" applyBorder="1" applyAlignment="1">
      <alignment horizontal="left" indent="1"/>
    </xf>
    <xf numFmtId="0" fontId="17" fillId="0" borderId="50" xfId="0" applyNumberFormat="1" applyFont="1" applyFill="1" applyBorder="1" applyAlignment="1">
      <alignment horizontal="left" indent="1"/>
    </xf>
    <xf numFmtId="0" fontId="17" fillId="0" borderId="51" xfId="0" applyNumberFormat="1" applyFont="1" applyFill="1" applyBorder="1" applyAlignment="1">
      <alignment horizontal="left" indent="1"/>
    </xf>
    <xf numFmtId="0" fontId="17" fillId="0" borderId="52" xfId="0" applyNumberFormat="1" applyFont="1" applyFill="1" applyBorder="1" applyAlignment="1">
      <alignment horizontal="left" indent="1"/>
    </xf>
    <xf numFmtId="14" fontId="2" fillId="0" borderId="0" xfId="0" applyNumberFormat="1" applyFont="1" applyFill="1" applyAlignment="1" applyProtection="1">
      <alignment horizontal="left"/>
      <protection locked="0"/>
    </xf>
    <xf numFmtId="0" fontId="1" fillId="33" borderId="0" xfId="0" applyFont="1" applyFill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6" fontId="6" fillId="0" borderId="0" xfId="0" applyNumberFormat="1" applyFont="1" applyFill="1" applyBorder="1" applyAlignment="1">
      <alignment/>
    </xf>
    <xf numFmtId="0" fontId="18" fillId="33" borderId="54" xfId="0" applyFont="1" applyFill="1" applyBorder="1" applyAlignment="1">
      <alignment horizontal="center" vertical="center" wrapText="1" shrinkToFit="1"/>
    </xf>
    <xf numFmtId="0" fontId="18" fillId="33" borderId="55" xfId="0" applyFont="1" applyFill="1" applyBorder="1" applyAlignment="1">
      <alignment horizontal="center" vertical="center" wrapText="1" shrinkToFit="1"/>
    </xf>
    <xf numFmtId="0" fontId="18" fillId="33" borderId="56" xfId="0" applyFont="1" applyFill="1" applyBorder="1" applyAlignment="1">
      <alignment horizontal="center" vertical="center" wrapText="1" shrinkToFit="1"/>
    </xf>
    <xf numFmtId="0" fontId="17" fillId="0" borderId="57" xfId="0" applyNumberFormat="1" applyFont="1" applyFill="1" applyBorder="1" applyAlignment="1">
      <alignment horizontal="left" indent="1"/>
    </xf>
    <xf numFmtId="0" fontId="17" fillId="0" borderId="58" xfId="0" applyNumberFormat="1" applyFont="1" applyFill="1" applyBorder="1" applyAlignment="1">
      <alignment horizontal="left" indent="1"/>
    </xf>
    <xf numFmtId="0" fontId="17" fillId="0" borderId="59" xfId="0" applyNumberFormat="1" applyFont="1" applyFill="1" applyBorder="1" applyAlignment="1">
      <alignment horizontal="left" indent="1"/>
    </xf>
    <xf numFmtId="0" fontId="17" fillId="33" borderId="0" xfId="0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left" indent="1"/>
    </xf>
    <xf numFmtId="0" fontId="19" fillId="0" borderId="25" xfId="0" applyNumberFormat="1" applyFont="1" applyFill="1" applyBorder="1" applyAlignment="1">
      <alignment horizontal="left" indent="1"/>
    </xf>
    <xf numFmtId="0" fontId="20" fillId="33" borderId="0" xfId="0" applyFont="1" applyFill="1" applyBorder="1" applyAlignment="1">
      <alignment horizontal="center"/>
    </xf>
    <xf numFmtId="0" fontId="19" fillId="0" borderId="57" xfId="0" applyNumberFormat="1" applyFont="1" applyFill="1" applyBorder="1" applyAlignment="1">
      <alignment horizontal="left" indent="1"/>
    </xf>
    <xf numFmtId="0" fontId="19" fillId="0" borderId="59" xfId="0" applyNumberFormat="1" applyFont="1" applyFill="1" applyBorder="1" applyAlignment="1">
      <alignment horizontal="left" indent="1"/>
    </xf>
    <xf numFmtId="0" fontId="19" fillId="0" borderId="50" xfId="0" applyNumberFormat="1" applyFont="1" applyFill="1" applyBorder="1" applyAlignment="1">
      <alignment horizontal="left" indent="1"/>
    </xf>
    <xf numFmtId="0" fontId="19" fillId="0" borderId="52" xfId="0" applyNumberFormat="1" applyFont="1" applyFill="1" applyBorder="1" applyAlignment="1">
      <alignment horizontal="left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="110" zoomScaleNormal="110" zoomScalePageLayoutView="0" workbookViewId="0" topLeftCell="A1">
      <selection activeCell="I4" sqref="I4"/>
    </sheetView>
  </sheetViews>
  <sheetFormatPr defaultColWidth="8.875" defaultRowHeight="12.75"/>
  <cols>
    <col min="1" max="4" width="22.625" style="0" customWidth="1"/>
    <col min="5" max="5" width="12.625" style="0" customWidth="1"/>
  </cols>
  <sheetData>
    <row r="1" spans="1:4" s="6" customFormat="1" ht="30" customHeight="1">
      <c r="A1" s="5" t="s">
        <v>62</v>
      </c>
      <c r="B1" s="5"/>
      <c r="C1" s="5"/>
      <c r="D1" s="5"/>
    </row>
    <row r="2" spans="1:4" s="3" customFormat="1" ht="30" customHeight="1">
      <c r="A2" s="93" t="s">
        <v>128</v>
      </c>
      <c r="B2" s="64" t="s">
        <v>21</v>
      </c>
      <c r="C2" s="4"/>
      <c r="D2" s="77" t="s">
        <v>130</v>
      </c>
    </row>
    <row r="3" spans="1:4" s="6" customFormat="1" ht="15.75" customHeight="1">
      <c r="A3" s="5"/>
      <c r="B3" s="5"/>
      <c r="C3" s="5"/>
      <c r="D3" s="5"/>
    </row>
    <row r="4" spans="1:5" s="2" customFormat="1" ht="28.5" customHeight="1">
      <c r="A4" s="102" t="s">
        <v>0</v>
      </c>
      <c r="B4" s="103"/>
      <c r="C4" s="103"/>
      <c r="D4" s="104"/>
      <c r="E4"/>
    </row>
    <row r="5" spans="1:4" s="27" customFormat="1" ht="16.5" customHeight="1">
      <c r="A5" s="24" t="s">
        <v>1</v>
      </c>
      <c r="B5" s="97" t="s">
        <v>42</v>
      </c>
      <c r="C5" s="98"/>
      <c r="D5" s="99"/>
    </row>
    <row r="6" spans="1:4" s="27" customFormat="1" ht="16.5" customHeight="1">
      <c r="A6" s="28" t="s">
        <v>2</v>
      </c>
      <c r="B6" s="94" t="s">
        <v>129</v>
      </c>
      <c r="C6" s="95"/>
      <c r="D6" s="96"/>
    </row>
    <row r="7" spans="1:4" s="27" customFormat="1" ht="16.5" customHeight="1">
      <c r="A7" s="25" t="s">
        <v>3</v>
      </c>
      <c r="B7" s="94" t="s">
        <v>90</v>
      </c>
      <c r="C7" s="95"/>
      <c r="D7" s="96"/>
    </row>
    <row r="8" spans="1:4" s="27" customFormat="1" ht="16.5" customHeight="1">
      <c r="A8" s="26" t="s">
        <v>4</v>
      </c>
      <c r="B8" s="22" t="s">
        <v>43</v>
      </c>
      <c r="C8" s="29" t="s">
        <v>5</v>
      </c>
      <c r="D8" s="53" t="s">
        <v>72</v>
      </c>
    </row>
    <row r="9" spans="1:5" s="27" customFormat="1" ht="16.5" customHeight="1">
      <c r="A9" s="26" t="s">
        <v>6</v>
      </c>
      <c r="B9" s="54" t="s">
        <v>86</v>
      </c>
      <c r="C9" s="30" t="s">
        <v>7</v>
      </c>
      <c r="D9" s="23">
        <v>2</v>
      </c>
      <c r="E9" s="34"/>
    </row>
    <row r="10" spans="1:5" s="27" customFormat="1" ht="16.5" customHeight="1">
      <c r="A10" s="31" t="s">
        <v>8</v>
      </c>
      <c r="B10" s="75">
        <f>COUNT('JMENNÝ SEZNAM AKCE'!D:D)</f>
        <v>18</v>
      </c>
      <c r="C10" s="32" t="s">
        <v>9</v>
      </c>
      <c r="D10" s="55">
        <v>13</v>
      </c>
      <c r="E10" s="35"/>
    </row>
    <row r="11" spans="1:4" s="6" customFormat="1" ht="15.75" customHeight="1">
      <c r="A11" s="7"/>
      <c r="B11" s="7"/>
      <c r="C11" s="7"/>
      <c r="D11" s="41"/>
    </row>
    <row r="12" spans="1:4" s="8" customFormat="1" ht="26.25" customHeight="1">
      <c r="A12" s="100" t="s">
        <v>10</v>
      </c>
      <c r="B12" s="101"/>
      <c r="C12" s="100" t="s">
        <v>11</v>
      </c>
      <c r="D12" s="101"/>
    </row>
    <row r="13" spans="1:10" s="6" customFormat="1" ht="16.5" customHeight="1">
      <c r="A13" s="56" t="s">
        <v>37</v>
      </c>
      <c r="B13" s="57">
        <v>620.87</v>
      </c>
      <c r="C13" s="58" t="s">
        <v>22</v>
      </c>
      <c r="D13" s="63">
        <f>B29-D14</f>
        <v>1585</v>
      </c>
      <c r="J13" s="40"/>
    </row>
    <row r="14" spans="1:4" s="6" customFormat="1" ht="16.5" customHeight="1">
      <c r="A14" s="56" t="s">
        <v>67</v>
      </c>
      <c r="B14" s="57">
        <v>550</v>
      </c>
      <c r="C14" s="56" t="s">
        <v>30</v>
      </c>
      <c r="D14" s="63">
        <f>'SEZNAM ÚČASTNÍKŮ'!H37</f>
        <v>410</v>
      </c>
    </row>
    <row r="15" spans="1:4" s="6" customFormat="1" ht="16.5" customHeight="1">
      <c r="A15" s="56" t="s">
        <v>68</v>
      </c>
      <c r="B15" s="57">
        <v>337</v>
      </c>
      <c r="C15" s="59" t="s">
        <v>127</v>
      </c>
      <c r="D15" s="60" t="s">
        <v>127</v>
      </c>
    </row>
    <row r="16" spans="1:5" s="6" customFormat="1" ht="16.5" customHeight="1">
      <c r="A16" s="56" t="s">
        <v>69</v>
      </c>
      <c r="B16" s="57">
        <v>475</v>
      </c>
      <c r="C16" s="56"/>
      <c r="D16" s="57"/>
      <c r="E16" s="40"/>
    </row>
    <row r="17" spans="1:4" s="6" customFormat="1" ht="16.5" customHeight="1">
      <c r="A17" s="56" t="s">
        <v>70</v>
      </c>
      <c r="B17" s="57">
        <v>12</v>
      </c>
      <c r="C17" s="56"/>
      <c r="D17" s="57"/>
    </row>
    <row r="18" spans="1:4" s="6" customFormat="1" ht="16.5" customHeight="1">
      <c r="A18" s="56" t="s">
        <v>71</v>
      </c>
      <c r="B18" s="57">
        <v>0.13</v>
      </c>
      <c r="C18" s="56"/>
      <c r="D18" s="57"/>
    </row>
    <row r="19" spans="1:4" s="6" customFormat="1" ht="16.5" customHeight="1">
      <c r="A19" s="59" t="s">
        <v>127</v>
      </c>
      <c r="B19" s="60" t="s">
        <v>127</v>
      </c>
      <c r="C19" s="56"/>
      <c r="D19" s="57"/>
    </row>
    <row r="20" spans="1:4" s="6" customFormat="1" ht="16.5" customHeight="1">
      <c r="A20" s="56"/>
      <c r="B20" s="57"/>
      <c r="C20" s="56"/>
      <c r="D20" s="57"/>
    </row>
    <row r="21" spans="1:4" s="6" customFormat="1" ht="16.5" customHeight="1">
      <c r="A21" s="56"/>
      <c r="B21" s="57"/>
      <c r="C21" s="56"/>
      <c r="D21" s="57"/>
    </row>
    <row r="22" spans="1:4" s="6" customFormat="1" ht="16.5" customHeight="1">
      <c r="A22" s="56"/>
      <c r="B22" s="57"/>
      <c r="C22" s="56"/>
      <c r="D22" s="57"/>
    </row>
    <row r="23" spans="1:4" s="6" customFormat="1" ht="16.5" customHeight="1">
      <c r="A23" s="56"/>
      <c r="B23" s="57"/>
      <c r="C23" s="56"/>
      <c r="D23" s="57"/>
    </row>
    <row r="24" spans="1:4" s="6" customFormat="1" ht="16.5" customHeight="1">
      <c r="A24" s="56"/>
      <c r="B24" s="57"/>
      <c r="C24" s="56"/>
      <c r="D24" s="57"/>
    </row>
    <row r="25" spans="1:4" s="6" customFormat="1" ht="16.5" customHeight="1">
      <c r="A25" s="56"/>
      <c r="B25" s="57"/>
      <c r="C25" s="56"/>
      <c r="D25" s="57"/>
    </row>
    <row r="26" spans="1:4" s="6" customFormat="1" ht="16.5" customHeight="1">
      <c r="A26" s="56"/>
      <c r="B26" s="57"/>
      <c r="C26" s="56"/>
      <c r="D26" s="57"/>
    </row>
    <row r="27" spans="1:4" s="6" customFormat="1" ht="16.5" customHeight="1">
      <c r="A27" s="56"/>
      <c r="B27" s="57"/>
      <c r="C27" s="56"/>
      <c r="D27" s="57"/>
    </row>
    <row r="28" spans="1:4" s="6" customFormat="1" ht="16.5" customHeight="1">
      <c r="A28" s="61"/>
      <c r="B28" s="62"/>
      <c r="C28" s="61"/>
      <c r="D28" s="62"/>
    </row>
    <row r="29" spans="1:4" s="6" customFormat="1" ht="16.5" customHeight="1">
      <c r="A29" s="10" t="s">
        <v>12</v>
      </c>
      <c r="B29" s="37">
        <f>SUM(B13:B28)</f>
        <v>1995</v>
      </c>
      <c r="C29" s="10" t="s">
        <v>13</v>
      </c>
      <c r="D29" s="38">
        <f>SUM(D13:D28)</f>
        <v>1995</v>
      </c>
    </row>
    <row r="30" spans="1:4" s="6" customFormat="1" ht="19.5" customHeight="1">
      <c r="A30" s="11" t="s">
        <v>14</v>
      </c>
      <c r="B30" s="12"/>
      <c r="C30" s="13"/>
      <c r="D30" s="36">
        <f>D29-B29</f>
        <v>0</v>
      </c>
    </row>
    <row r="31" spans="1:4" s="6" customFormat="1" ht="19.5" customHeight="1">
      <c r="A31" s="9" t="s">
        <v>15</v>
      </c>
      <c r="B31" s="14"/>
      <c r="C31" s="15"/>
      <c r="D31" s="39"/>
    </row>
    <row r="32" spans="1:4" s="6" customFormat="1" ht="12.75" customHeight="1">
      <c r="A32" s="19" t="s">
        <v>16</v>
      </c>
      <c r="B32" s="16"/>
      <c r="C32" s="17"/>
      <c r="D32" s="18"/>
    </row>
    <row r="33" spans="1:4" s="6" customFormat="1" ht="21.75" customHeight="1">
      <c r="A33" s="19"/>
      <c r="B33" s="16"/>
      <c r="C33" s="17"/>
      <c r="D33" s="18"/>
    </row>
    <row r="34" spans="1:4" s="33" customFormat="1" ht="20.25" customHeight="1">
      <c r="A34" s="81" t="s">
        <v>18</v>
      </c>
      <c r="B34" s="78" t="str">
        <f>B8</f>
        <v>Jan Friml</v>
      </c>
      <c r="C34" s="80" t="s">
        <v>17</v>
      </c>
      <c r="D34" s="20"/>
    </row>
    <row r="35" spans="1:4" s="33" customFormat="1" ht="20.25" customHeight="1">
      <c r="A35" s="81" t="s">
        <v>19</v>
      </c>
      <c r="B35" s="79">
        <v>42933</v>
      </c>
      <c r="C35" s="81" t="s">
        <v>20</v>
      </c>
      <c r="D35" s="21"/>
    </row>
    <row r="36" spans="1:3" ht="12.75">
      <c r="A36" s="1"/>
      <c r="B36" s="1"/>
      <c r="C36" s="1"/>
    </row>
  </sheetData>
  <sheetProtection sheet="1" objects="1" scenarios="1" formatCells="0"/>
  <mergeCells count="6">
    <mergeCell ref="B7:D7"/>
    <mergeCell ref="B6:D6"/>
    <mergeCell ref="B5:D5"/>
    <mergeCell ref="A12:B12"/>
    <mergeCell ref="C12:D12"/>
    <mergeCell ref="A4:D4"/>
  </mergeCells>
  <printOptions horizontalCentered="1"/>
  <pageMargins left="0.79" right="0.39" top="0.77" bottom="0.59" header="0.49" footer="0.49"/>
  <pageSetup blackAndWhite="1" fitToHeight="1" fitToWidth="1" horizontalDpi="300" verticalDpi="300" orientation="portrait" paperSize="9" scale="93"/>
  <headerFooter alignWithMargins="0">
    <oddHeader>&amp;R&amp;"Arial CE,tučné"Číslo org. jedn.:   8   1   4  -  0   7&amp;"Arial CE,obyčejné"
</oddHeader>
    <oddFooter>&amp;LJ_FHA02  97-04&amp;R&amp;P/&amp;N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7"/>
  <sheetViews>
    <sheetView zoomScale="163" zoomScaleNormal="163" zoomScalePageLayoutView="0" workbookViewId="0" topLeftCell="A1">
      <selection activeCell="B21" sqref="B21"/>
    </sheetView>
  </sheetViews>
  <sheetFormatPr defaultColWidth="8.875" defaultRowHeight="12.75"/>
  <cols>
    <col min="1" max="1" width="3.125" style="0" customWidth="1"/>
    <col min="2" max="2" width="20.50390625" style="0" customWidth="1"/>
    <col min="3" max="3" width="23.50390625" style="0" customWidth="1"/>
    <col min="4" max="4" width="10.375" style="0" customWidth="1"/>
    <col min="5" max="6" width="8.875" style="0" customWidth="1"/>
    <col min="7" max="7" width="10.375" style="0" customWidth="1"/>
  </cols>
  <sheetData>
    <row r="1" spans="2:7" ht="12.75">
      <c r="B1" s="67" t="s">
        <v>63</v>
      </c>
      <c r="C1" s="67" t="s">
        <v>64</v>
      </c>
      <c r="D1" s="67" t="s">
        <v>65</v>
      </c>
      <c r="E1" s="67" t="s">
        <v>91</v>
      </c>
      <c r="F1" s="67" t="s">
        <v>66</v>
      </c>
      <c r="G1" s="67" t="s">
        <v>92</v>
      </c>
    </row>
    <row r="2" spans="1:7" ht="12.75">
      <c r="A2" t="s">
        <v>97</v>
      </c>
      <c r="B2" s="48" t="s">
        <v>46</v>
      </c>
      <c r="C2" t="s">
        <v>76</v>
      </c>
      <c r="D2" s="69">
        <v>33271</v>
      </c>
      <c r="E2" t="s">
        <v>47</v>
      </c>
      <c r="F2" t="s">
        <v>29</v>
      </c>
      <c r="G2" s="68">
        <v>30</v>
      </c>
    </row>
    <row r="3" spans="1:7" ht="12.75">
      <c r="A3" t="s">
        <v>98</v>
      </c>
      <c r="B3" s="48" t="s">
        <v>44</v>
      </c>
      <c r="C3" t="s">
        <v>77</v>
      </c>
      <c r="D3" s="69">
        <v>32379</v>
      </c>
      <c r="E3" t="s">
        <v>45</v>
      </c>
      <c r="F3" t="s">
        <v>29</v>
      </c>
      <c r="G3" s="68">
        <v>30</v>
      </c>
    </row>
    <row r="4" spans="1:7" ht="12.75">
      <c r="A4" t="s">
        <v>99</v>
      </c>
      <c r="B4" s="48" t="s">
        <v>75</v>
      </c>
      <c r="C4" t="s">
        <v>78</v>
      </c>
      <c r="D4" s="69">
        <v>33207</v>
      </c>
      <c r="E4" t="s">
        <v>89</v>
      </c>
      <c r="F4" t="s">
        <v>29</v>
      </c>
      <c r="G4" s="68">
        <v>30</v>
      </c>
    </row>
    <row r="5" spans="1:7" ht="12.75">
      <c r="A5" t="s">
        <v>100</v>
      </c>
      <c r="B5" s="48" t="s">
        <v>73</v>
      </c>
      <c r="C5" t="s">
        <v>79</v>
      </c>
      <c r="D5" s="69">
        <v>36013</v>
      </c>
      <c r="E5" t="s">
        <v>88</v>
      </c>
      <c r="F5" t="s">
        <v>29</v>
      </c>
      <c r="G5" s="68">
        <v>30</v>
      </c>
    </row>
    <row r="6" spans="1:7" ht="12.75">
      <c r="A6" t="s">
        <v>101</v>
      </c>
      <c r="B6" s="48" t="s">
        <v>74</v>
      </c>
      <c r="C6" t="s">
        <v>80</v>
      </c>
      <c r="D6" s="69">
        <v>7337</v>
      </c>
      <c r="E6" t="s">
        <v>87</v>
      </c>
      <c r="F6" t="s">
        <v>29</v>
      </c>
      <c r="G6" s="68">
        <v>30</v>
      </c>
    </row>
    <row r="7" spans="1:7" ht="12.75">
      <c r="A7" t="s">
        <v>102</v>
      </c>
      <c r="B7" s="51" t="s">
        <v>48</v>
      </c>
      <c r="C7" t="s">
        <v>81</v>
      </c>
      <c r="D7" s="69">
        <v>38184</v>
      </c>
      <c r="E7" t="s">
        <v>49</v>
      </c>
      <c r="F7" t="s">
        <v>29</v>
      </c>
      <c r="G7" s="68">
        <v>20</v>
      </c>
    </row>
    <row r="8" spans="1:7" ht="12.75">
      <c r="A8" t="s">
        <v>103</v>
      </c>
      <c r="B8" t="s">
        <v>54</v>
      </c>
      <c r="C8" t="s">
        <v>78</v>
      </c>
      <c r="D8" s="69">
        <v>39935</v>
      </c>
      <c r="E8" t="s">
        <v>55</v>
      </c>
      <c r="F8" t="s">
        <v>29</v>
      </c>
      <c r="G8" s="68">
        <v>20</v>
      </c>
    </row>
    <row r="9" spans="1:7" ht="12.75">
      <c r="A9" t="s">
        <v>104</v>
      </c>
      <c r="B9" t="s">
        <v>56</v>
      </c>
      <c r="C9" t="s">
        <v>77</v>
      </c>
      <c r="D9" s="69">
        <v>38172</v>
      </c>
      <c r="E9" t="s">
        <v>57</v>
      </c>
      <c r="F9" t="s">
        <v>29</v>
      </c>
      <c r="G9" s="68">
        <v>20</v>
      </c>
    </row>
    <row r="10" spans="1:7" ht="12.75">
      <c r="A10" t="s">
        <v>105</v>
      </c>
      <c r="B10" s="51" t="s">
        <v>40</v>
      </c>
      <c r="C10" t="s">
        <v>76</v>
      </c>
      <c r="D10" s="69">
        <v>38144</v>
      </c>
      <c r="E10" t="s">
        <v>41</v>
      </c>
      <c r="F10" t="s">
        <v>29</v>
      </c>
      <c r="G10" s="68">
        <v>20</v>
      </c>
    </row>
    <row r="11" spans="1:7" ht="12.75">
      <c r="A11" t="s">
        <v>106</v>
      </c>
      <c r="B11" s="51" t="s">
        <v>36</v>
      </c>
      <c r="C11" t="s">
        <v>79</v>
      </c>
      <c r="D11" s="69">
        <v>38332</v>
      </c>
      <c r="E11" t="s">
        <v>31</v>
      </c>
      <c r="F11" t="s">
        <v>29</v>
      </c>
      <c r="G11" s="68">
        <v>20</v>
      </c>
    </row>
    <row r="12" spans="1:7" ht="12.75">
      <c r="A12" t="s">
        <v>107</v>
      </c>
      <c r="B12" s="51" t="s">
        <v>38</v>
      </c>
      <c r="C12" t="s">
        <v>77</v>
      </c>
      <c r="D12" s="69">
        <v>38021</v>
      </c>
      <c r="E12" t="s">
        <v>39</v>
      </c>
      <c r="F12" t="s">
        <v>29</v>
      </c>
      <c r="G12" s="68">
        <v>20</v>
      </c>
    </row>
    <row r="13" spans="1:7" ht="12.75">
      <c r="A13" t="s">
        <v>108</v>
      </c>
      <c r="B13" t="s">
        <v>58</v>
      </c>
      <c r="C13" t="s">
        <v>76</v>
      </c>
      <c r="D13" s="69">
        <v>37150</v>
      </c>
      <c r="E13" t="s">
        <v>59</v>
      </c>
      <c r="F13" t="s">
        <v>29</v>
      </c>
      <c r="G13" s="68">
        <v>20</v>
      </c>
    </row>
    <row r="14" spans="1:7" ht="12.75">
      <c r="A14" t="s">
        <v>109</v>
      </c>
      <c r="B14" s="51" t="s">
        <v>34</v>
      </c>
      <c r="C14" t="s">
        <v>79</v>
      </c>
      <c r="D14" s="69">
        <v>39602</v>
      </c>
      <c r="E14" t="s">
        <v>35</v>
      </c>
      <c r="F14" t="s">
        <v>29</v>
      </c>
      <c r="G14" s="68">
        <v>20</v>
      </c>
    </row>
    <row r="15" spans="1:7" ht="12.75">
      <c r="A15" t="s">
        <v>110</v>
      </c>
      <c r="B15" s="51" t="s">
        <v>52</v>
      </c>
      <c r="C15" t="s">
        <v>76</v>
      </c>
      <c r="D15" s="69">
        <v>38174</v>
      </c>
      <c r="E15" t="s">
        <v>53</v>
      </c>
      <c r="F15" t="s">
        <v>29</v>
      </c>
      <c r="G15" s="68">
        <v>20</v>
      </c>
    </row>
    <row r="16" spans="1:7" ht="12.75">
      <c r="A16" t="s">
        <v>111</v>
      </c>
      <c r="B16" s="51" t="s">
        <v>50</v>
      </c>
      <c r="C16" t="s">
        <v>77</v>
      </c>
      <c r="D16" s="69">
        <v>37107</v>
      </c>
      <c r="E16" t="s">
        <v>51</v>
      </c>
      <c r="F16" t="s">
        <v>29</v>
      </c>
      <c r="G16" s="68">
        <v>20</v>
      </c>
    </row>
    <row r="17" spans="1:7" ht="12.75">
      <c r="A17" t="s">
        <v>112</v>
      </c>
      <c r="B17" s="51" t="s">
        <v>61</v>
      </c>
      <c r="C17" t="s">
        <v>79</v>
      </c>
      <c r="D17" s="69">
        <v>39850</v>
      </c>
      <c r="E17" t="s">
        <v>60</v>
      </c>
      <c r="F17" t="s">
        <v>29</v>
      </c>
      <c r="G17" s="68">
        <v>20</v>
      </c>
    </row>
    <row r="18" spans="1:7" ht="12.75">
      <c r="A18" t="s">
        <v>113</v>
      </c>
      <c r="B18" s="51" t="s">
        <v>32</v>
      </c>
      <c r="C18" t="s">
        <v>76</v>
      </c>
      <c r="D18" s="69">
        <v>38078</v>
      </c>
      <c r="E18" t="s">
        <v>33</v>
      </c>
      <c r="F18" t="s">
        <v>29</v>
      </c>
      <c r="G18" s="68">
        <v>20</v>
      </c>
    </row>
    <row r="19" spans="1:7" ht="12.75">
      <c r="A19" t="s">
        <v>114</v>
      </c>
      <c r="B19" s="51" t="s">
        <v>82</v>
      </c>
      <c r="C19" t="s">
        <v>83</v>
      </c>
      <c r="D19" s="69">
        <v>38345</v>
      </c>
      <c r="E19" t="s">
        <v>84</v>
      </c>
      <c r="F19" t="s">
        <v>85</v>
      </c>
      <c r="G19" s="68">
        <v>20</v>
      </c>
    </row>
    <row r="20" spans="1:7" ht="12.75">
      <c r="A20" t="s">
        <v>115</v>
      </c>
      <c r="B20" s="49"/>
      <c r="D20" s="69"/>
      <c r="G20" s="68"/>
    </row>
    <row r="21" spans="1:7" ht="12.75">
      <c r="A21" t="s">
        <v>116</v>
      </c>
      <c r="D21" s="69"/>
      <c r="G21" s="68"/>
    </row>
    <row r="22" spans="1:7" ht="12.75">
      <c r="A22" t="s">
        <v>117</v>
      </c>
      <c r="B22" s="51"/>
      <c r="C22" s="50"/>
      <c r="D22" s="69"/>
      <c r="E22" s="50"/>
      <c r="G22" s="68"/>
    </row>
    <row r="23" spans="1:7" ht="12.75">
      <c r="A23" t="s">
        <v>118</v>
      </c>
      <c r="B23" s="49"/>
      <c r="C23" s="50"/>
      <c r="D23" s="69"/>
      <c r="G23" s="68"/>
    </row>
    <row r="24" spans="1:7" ht="12.75">
      <c r="A24" t="s">
        <v>119</v>
      </c>
      <c r="B24" s="49"/>
      <c r="D24" s="69"/>
      <c r="G24" s="68"/>
    </row>
    <row r="25" spans="1:7" ht="12.75">
      <c r="A25" t="s">
        <v>120</v>
      </c>
      <c r="D25" s="69"/>
      <c r="G25" s="68"/>
    </row>
    <row r="26" spans="1:7" ht="12.75">
      <c r="A26" t="s">
        <v>121</v>
      </c>
      <c r="D26" s="69"/>
      <c r="G26" s="68"/>
    </row>
    <row r="27" spans="1:7" ht="12.75">
      <c r="A27" t="s">
        <v>122</v>
      </c>
      <c r="D27" s="69"/>
      <c r="G27" s="68"/>
    </row>
    <row r="28" spans="1:7" ht="12.75">
      <c r="A28" t="s">
        <v>123</v>
      </c>
      <c r="D28" s="69"/>
      <c r="G28" s="68"/>
    </row>
    <row r="29" spans="1:7" ht="12.75">
      <c r="A29" t="s">
        <v>124</v>
      </c>
      <c r="D29" s="69"/>
      <c r="G29" s="68"/>
    </row>
    <row r="30" spans="1:7" ht="12.75">
      <c r="A30" t="s">
        <v>125</v>
      </c>
      <c r="B30" s="51"/>
      <c r="C30" s="50"/>
      <c r="D30" s="69"/>
      <c r="G30" s="68"/>
    </row>
    <row r="31" spans="1:7" ht="12.75">
      <c r="A31" t="s">
        <v>126</v>
      </c>
      <c r="B31" s="51"/>
      <c r="C31" s="50"/>
      <c r="D31" s="69"/>
      <c r="G31" s="68"/>
    </row>
    <row r="32" spans="4:7" ht="12.75">
      <c r="D32" s="69"/>
      <c r="G32" s="68"/>
    </row>
    <row r="33" spans="4:7" ht="12.75">
      <c r="D33" s="69"/>
      <c r="G33" s="68"/>
    </row>
    <row r="34" spans="4:7" ht="12.75">
      <c r="D34" s="69"/>
      <c r="G34" s="68"/>
    </row>
    <row r="35" spans="4:7" ht="12.75">
      <c r="D35" s="69"/>
      <c r="G35" s="68"/>
    </row>
    <row r="36" spans="4:7" ht="12.75">
      <c r="D36" s="69"/>
      <c r="G36" s="68"/>
    </row>
    <row r="37" spans="4:7" ht="12.75">
      <c r="D37" s="69"/>
      <c r="G37" s="68"/>
    </row>
    <row r="38" spans="4:7" ht="12.75">
      <c r="D38" s="69"/>
      <c r="G38" s="68"/>
    </row>
    <row r="39" spans="4:7" ht="12.75">
      <c r="D39" s="69"/>
      <c r="G39" s="68"/>
    </row>
    <row r="40" spans="4:7" ht="12.75">
      <c r="D40" s="69"/>
      <c r="G40" s="68"/>
    </row>
    <row r="41" spans="4:7" ht="12.75">
      <c r="D41" s="69"/>
      <c r="G41" s="68"/>
    </row>
    <row r="42" spans="4:7" ht="12.75">
      <c r="D42" s="69"/>
      <c r="G42" s="68"/>
    </row>
    <row r="43" spans="2:7" ht="12.75">
      <c r="B43" s="51"/>
      <c r="C43" s="50"/>
      <c r="D43" s="69"/>
      <c r="G43" s="68"/>
    </row>
    <row r="44" spans="2:7" ht="12.75">
      <c r="B44" s="51"/>
      <c r="C44" s="50"/>
      <c r="D44" s="69"/>
      <c r="G44" s="68"/>
    </row>
    <row r="45" spans="2:7" ht="12.75">
      <c r="B45" s="51"/>
      <c r="C45" s="50"/>
      <c r="D45" s="69"/>
      <c r="G45" s="68"/>
    </row>
    <row r="46" spans="2:7" ht="12.75">
      <c r="B46" s="51"/>
      <c r="C46" s="50"/>
      <c r="D46" s="69"/>
      <c r="G46" s="68"/>
    </row>
    <row r="47" spans="2:7" ht="12.75">
      <c r="B47" s="51"/>
      <c r="C47" s="50"/>
      <c r="D47" s="69"/>
      <c r="G47" s="68"/>
    </row>
    <row r="48" spans="2:7" ht="12.75">
      <c r="B48" s="51"/>
      <c r="C48" s="50"/>
      <c r="D48" s="69"/>
      <c r="G48" s="68"/>
    </row>
    <row r="49" spans="2:7" ht="12.75">
      <c r="B49" s="51"/>
      <c r="C49" s="50"/>
      <c r="D49" s="69"/>
      <c r="G49" s="68"/>
    </row>
    <row r="50" spans="2:7" ht="12.75">
      <c r="B50" s="51"/>
      <c r="C50" s="50"/>
      <c r="D50" s="69"/>
      <c r="G50" s="68"/>
    </row>
    <row r="51" spans="2:7" ht="12.75">
      <c r="B51" s="51"/>
      <c r="C51" s="50"/>
      <c r="D51" s="69"/>
      <c r="G51" s="68"/>
    </row>
    <row r="52" spans="2:7" ht="12.75">
      <c r="B52" s="51"/>
      <c r="C52" s="50"/>
      <c r="D52" s="69"/>
      <c r="G52" s="68"/>
    </row>
    <row r="53" spans="2:7" ht="12.75">
      <c r="B53" s="51"/>
      <c r="C53" s="50"/>
      <c r="D53" s="69"/>
      <c r="G53" s="68"/>
    </row>
    <row r="54" spans="2:7" ht="12.75">
      <c r="B54" s="51"/>
      <c r="C54" s="50"/>
      <c r="D54" s="69"/>
      <c r="G54" s="68"/>
    </row>
    <row r="55" spans="2:7" ht="12.75">
      <c r="B55" s="51"/>
      <c r="C55" s="50"/>
      <c r="D55" s="69"/>
      <c r="G55" s="68"/>
    </row>
    <row r="56" spans="2:7" ht="12.75">
      <c r="B56" s="51"/>
      <c r="C56" s="50"/>
      <c r="D56" s="69"/>
      <c r="G56" s="68"/>
    </row>
    <row r="57" spans="2:7" ht="12.75">
      <c r="B57" s="51"/>
      <c r="C57" s="50"/>
      <c r="D57" s="69"/>
      <c r="G57" s="68"/>
    </row>
    <row r="58" spans="2:7" ht="12.75">
      <c r="B58" s="51"/>
      <c r="C58" s="50"/>
      <c r="D58" s="69"/>
      <c r="G58" s="68"/>
    </row>
    <row r="59" spans="2:7" ht="12.75">
      <c r="B59" s="51"/>
      <c r="C59" s="50"/>
      <c r="D59" s="69"/>
      <c r="G59" s="68"/>
    </row>
    <row r="60" spans="2:7" ht="12.75">
      <c r="B60" s="51"/>
      <c r="C60" s="50"/>
      <c r="D60" s="50"/>
      <c r="G60" s="68"/>
    </row>
    <row r="61" spans="2:7" ht="12.75">
      <c r="B61" s="51"/>
      <c r="C61" s="50"/>
      <c r="D61" s="50"/>
      <c r="G61" s="68"/>
    </row>
    <row r="62" spans="2:7" ht="12.75">
      <c r="B62" s="51"/>
      <c r="C62" s="50"/>
      <c r="D62" s="50"/>
      <c r="G62" s="68"/>
    </row>
    <row r="63" spans="2:7" ht="12.75">
      <c r="B63" s="51"/>
      <c r="C63" s="50"/>
      <c r="D63" s="50"/>
      <c r="G63" s="68"/>
    </row>
    <row r="64" spans="2:7" ht="12.75">
      <c r="B64" s="51"/>
      <c r="C64" s="50"/>
      <c r="D64" s="50"/>
      <c r="G64" s="68"/>
    </row>
    <row r="65" spans="2:7" ht="12.75">
      <c r="B65" s="51"/>
      <c r="C65" s="50"/>
      <c r="D65" s="50"/>
      <c r="G65" s="68"/>
    </row>
    <row r="66" spans="2:7" ht="12.75">
      <c r="B66" s="51"/>
      <c r="C66" s="50"/>
      <c r="D66" s="50"/>
      <c r="G66" s="68"/>
    </row>
    <row r="67" spans="2:7" ht="12.75">
      <c r="B67" s="51"/>
      <c r="C67" s="50"/>
      <c r="D67" s="50"/>
      <c r="G67" s="68"/>
    </row>
    <row r="68" spans="2:7" ht="12.75">
      <c r="B68" s="51"/>
      <c r="C68" s="50"/>
      <c r="D68" s="50"/>
      <c r="G68" s="68"/>
    </row>
    <row r="69" spans="2:7" ht="12.75">
      <c r="B69" s="51"/>
      <c r="C69" s="50"/>
      <c r="D69" s="50"/>
      <c r="G69" s="68"/>
    </row>
    <row r="70" spans="2:7" ht="12.75">
      <c r="B70" s="51"/>
      <c r="C70" s="50"/>
      <c r="D70" s="50"/>
      <c r="G70" s="68"/>
    </row>
    <row r="71" spans="2:7" ht="12.75">
      <c r="B71" s="51"/>
      <c r="C71" s="50"/>
      <c r="D71" s="50"/>
      <c r="G71" s="68"/>
    </row>
    <row r="72" spans="2:7" ht="12.75">
      <c r="B72" s="51"/>
      <c r="C72" s="50"/>
      <c r="D72" s="50"/>
      <c r="G72" s="68"/>
    </row>
    <row r="73" spans="2:7" ht="12.75">
      <c r="B73" s="51"/>
      <c r="C73" s="50"/>
      <c r="D73" s="50"/>
      <c r="G73" s="68"/>
    </row>
    <row r="74" spans="2:7" ht="12.75">
      <c r="B74" s="51"/>
      <c r="C74" s="50"/>
      <c r="D74" s="50"/>
      <c r="G74" s="68"/>
    </row>
    <row r="75" spans="2:7" ht="12.75">
      <c r="B75" s="51"/>
      <c r="C75" s="50"/>
      <c r="D75" s="50"/>
      <c r="G75" s="68"/>
    </row>
    <row r="76" spans="2:7" ht="12.75">
      <c r="B76" s="51"/>
      <c r="C76" s="50"/>
      <c r="D76" s="50"/>
      <c r="G76" s="68"/>
    </row>
    <row r="77" spans="2:7" ht="12.75">
      <c r="B77" s="51"/>
      <c r="C77" s="50"/>
      <c r="D77" s="50"/>
      <c r="G77" s="68"/>
    </row>
    <row r="78" spans="2:7" ht="12.75">
      <c r="B78" s="51"/>
      <c r="C78" s="50"/>
      <c r="D78" s="50"/>
      <c r="G78" s="68"/>
    </row>
    <row r="79" spans="2:7" ht="12.75">
      <c r="B79" s="51"/>
      <c r="C79" s="50"/>
      <c r="D79" s="50"/>
      <c r="G79" s="68"/>
    </row>
    <row r="80" spans="2:7" ht="12.75">
      <c r="B80" s="51"/>
      <c r="C80" s="50"/>
      <c r="D80" s="50"/>
      <c r="G80" s="68"/>
    </row>
    <row r="81" spans="2:7" ht="12.75">
      <c r="B81" s="51"/>
      <c r="C81" s="50"/>
      <c r="D81" s="50"/>
      <c r="G81" s="68"/>
    </row>
    <row r="82" spans="2:7" ht="12.75">
      <c r="B82" s="51"/>
      <c r="C82" s="50"/>
      <c r="D82" s="50"/>
      <c r="G82" s="68"/>
    </row>
    <row r="83" spans="2:7" ht="12.75">
      <c r="B83" s="51"/>
      <c r="C83" s="50"/>
      <c r="D83" s="50"/>
      <c r="G83" s="68"/>
    </row>
    <row r="84" spans="2:7" ht="12.75">
      <c r="B84" s="51"/>
      <c r="C84" s="50"/>
      <c r="D84" s="50"/>
      <c r="G84" s="68"/>
    </row>
    <row r="85" spans="2:7" ht="12.75">
      <c r="B85" s="51"/>
      <c r="C85" s="50"/>
      <c r="D85" s="50"/>
      <c r="G85" s="68"/>
    </row>
    <row r="86" spans="2:7" ht="12.75">
      <c r="B86" s="51"/>
      <c r="C86" s="50"/>
      <c r="D86" s="50"/>
      <c r="G86" s="68"/>
    </row>
    <row r="87" spans="2:7" ht="12.75">
      <c r="B87" s="51"/>
      <c r="C87" s="50"/>
      <c r="D87" s="50"/>
      <c r="G87" s="68"/>
    </row>
    <row r="88" spans="2:7" ht="12.75">
      <c r="B88" s="51"/>
      <c r="C88" s="50"/>
      <c r="D88" s="50"/>
      <c r="G88" s="68"/>
    </row>
    <row r="89" spans="2:7" ht="12.75">
      <c r="B89" s="51"/>
      <c r="C89" s="50"/>
      <c r="D89" s="50"/>
      <c r="G89" s="68"/>
    </row>
    <row r="90" spans="2:7" ht="12.75">
      <c r="B90" s="51"/>
      <c r="C90" s="50"/>
      <c r="D90" s="50"/>
      <c r="G90" s="68"/>
    </row>
    <row r="91" spans="2:7" ht="12.75">
      <c r="B91" s="51"/>
      <c r="C91" s="50"/>
      <c r="D91" s="50"/>
      <c r="G91" s="68"/>
    </row>
    <row r="92" spans="2:7" ht="12.75">
      <c r="B92" s="51"/>
      <c r="C92" s="50"/>
      <c r="D92" s="50"/>
      <c r="G92" s="68"/>
    </row>
    <row r="93" spans="2:7" ht="12.75">
      <c r="B93" s="51"/>
      <c r="C93" s="50"/>
      <c r="D93" s="50"/>
      <c r="G93" s="68"/>
    </row>
    <row r="94" spans="2:7" ht="12.75">
      <c r="B94" s="51"/>
      <c r="C94" s="50"/>
      <c r="D94" s="50"/>
      <c r="G94" s="68"/>
    </row>
    <row r="95" spans="2:7" ht="12.75">
      <c r="B95" s="51"/>
      <c r="C95" s="50"/>
      <c r="D95" s="50"/>
      <c r="G95" s="68"/>
    </row>
    <row r="96" spans="2:7" ht="12.75">
      <c r="B96" s="51"/>
      <c r="C96" s="50"/>
      <c r="D96" s="50"/>
      <c r="G96" s="68"/>
    </row>
    <row r="97" spans="2:7" ht="12.75">
      <c r="B97" s="51"/>
      <c r="C97" s="50"/>
      <c r="D97" s="50"/>
      <c r="G97" s="68"/>
    </row>
    <row r="98" spans="2:7" ht="12.75">
      <c r="B98" s="51"/>
      <c r="C98" s="50"/>
      <c r="D98" s="50"/>
      <c r="G98" s="68"/>
    </row>
    <row r="99" spans="2:7" ht="12.75">
      <c r="B99" s="51"/>
      <c r="C99" s="50"/>
      <c r="D99" s="50"/>
      <c r="G99" s="68"/>
    </row>
    <row r="100" spans="2:7" ht="12.75">
      <c r="B100" s="51"/>
      <c r="C100" s="50"/>
      <c r="D100" s="50"/>
      <c r="G100" s="68"/>
    </row>
    <row r="101" ht="12.75">
      <c r="G101" s="68"/>
    </row>
    <row r="102" ht="12.75">
      <c r="G102" s="68"/>
    </row>
    <row r="103" ht="12.75">
      <c r="G103" s="68"/>
    </row>
    <row r="104" ht="12.75">
      <c r="G104" s="68"/>
    </row>
    <row r="105" ht="12.75">
      <c r="G105" s="68"/>
    </row>
    <row r="106" ht="12.75">
      <c r="G106" s="68"/>
    </row>
    <row r="107" ht="12.75">
      <c r="G107" s="6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view="pageBreakPreview" zoomScale="115" zoomScaleSheetLayoutView="115" zoomScalePageLayoutView="0" workbookViewId="0" topLeftCell="A1">
      <selection activeCell="H37" sqref="H37"/>
    </sheetView>
  </sheetViews>
  <sheetFormatPr defaultColWidth="8.875" defaultRowHeight="12.75"/>
  <cols>
    <col min="1" max="1" width="5.125" style="0" customWidth="1"/>
    <col min="2" max="2" width="8.625" style="0" customWidth="1"/>
    <col min="3" max="3" width="16.00390625" style="0" customWidth="1"/>
    <col min="4" max="4" width="5.125" style="0" customWidth="1"/>
    <col min="5" max="5" width="28.625" style="0" customWidth="1"/>
    <col min="6" max="6" width="3.125" style="0" customWidth="1"/>
    <col min="7" max="7" width="11.125" style="0" customWidth="1"/>
    <col min="8" max="8" width="10.125" style="0" customWidth="1"/>
    <col min="9" max="9" width="10.375" style="0" customWidth="1"/>
    <col min="10" max="16" width="8.875" style="0" customWidth="1"/>
    <col min="17" max="17" width="10.875" style="0" bestFit="1" customWidth="1"/>
  </cols>
  <sheetData>
    <row r="1" spans="1:8" ht="22.5" customHeight="1" thickBot="1">
      <c r="A1" s="66"/>
      <c r="B1" s="66"/>
      <c r="C1" s="66"/>
      <c r="D1" s="66"/>
      <c r="E1" s="66"/>
      <c r="F1" s="66"/>
      <c r="G1" s="66"/>
      <c r="H1" s="66"/>
    </row>
    <row r="2" spans="1:8" ht="22.5" customHeight="1" thickBot="1">
      <c r="A2" s="105" t="s">
        <v>1</v>
      </c>
      <c r="B2" s="105"/>
      <c r="C2" s="115" t="str">
        <f>VYÚČTOVÁNÍ!B5</f>
        <v>Po stopách Amundsena</v>
      </c>
      <c r="D2" s="115"/>
      <c r="E2" s="115"/>
      <c r="F2" s="113" t="s">
        <v>23</v>
      </c>
      <c r="G2" s="114"/>
      <c r="H2" s="90" t="s">
        <v>28</v>
      </c>
    </row>
    <row r="3" spans="1:8" ht="19.5" customHeight="1">
      <c r="A3" s="105" t="s">
        <v>24</v>
      </c>
      <c r="B3" s="105"/>
      <c r="C3" s="116" t="str">
        <f>CONCATENATE(TEXT(VYÚČTOVÁNÍ!B9,"DD.MM.rrrr"),"   -   ",VYÚČTOVÁNÍ!B7)</f>
        <v>16.-17.07.2016   -   Kopřivnice, Štramberk</v>
      </c>
      <c r="D3" s="116"/>
      <c r="E3" s="116"/>
      <c r="F3" s="42"/>
      <c r="G3" s="42"/>
      <c r="H3" s="42"/>
    </row>
    <row r="4" spans="1:8" ht="33" customHeight="1">
      <c r="A4" s="126" t="s">
        <v>25</v>
      </c>
      <c r="B4" s="126"/>
      <c r="C4" s="126"/>
      <c r="D4" s="126"/>
      <c r="E4" s="126"/>
      <c r="F4" s="126"/>
      <c r="G4" s="126"/>
      <c r="H4" s="126"/>
    </row>
    <row r="5" spans="1:8" ht="12.75" customHeight="1" thickBot="1">
      <c r="A5" s="43"/>
      <c r="B5" s="43"/>
      <c r="C5" s="44"/>
      <c r="D5" s="45"/>
      <c r="E5" s="45"/>
      <c r="F5" s="45"/>
      <c r="G5" s="46"/>
      <c r="H5" s="44"/>
    </row>
    <row r="6" spans="1:8" ht="34.5" customHeight="1" thickBot="1">
      <c r="A6" s="72" t="s">
        <v>96</v>
      </c>
      <c r="B6" s="117" t="s">
        <v>63</v>
      </c>
      <c r="C6" s="119"/>
      <c r="D6" s="117" t="s">
        <v>93</v>
      </c>
      <c r="E6" s="118"/>
      <c r="F6" s="119"/>
      <c r="G6" s="73" t="s">
        <v>94</v>
      </c>
      <c r="H6" s="74" t="s">
        <v>95</v>
      </c>
    </row>
    <row r="7" spans="1:8" ht="18" customHeight="1">
      <c r="A7" s="84">
        <v>1</v>
      </c>
      <c r="B7" s="127" t="str">
        <f>IF('JMENNÝ SEZNAM AKCE'!B2="",IF('JMENNÝ SEZNAM AKCE'!B1="","","xxx"),'JMENNÝ SEZNAM AKCE'!B2)</f>
        <v>Burdová Pavla</v>
      </c>
      <c r="C7" s="128"/>
      <c r="D7" s="120" t="str">
        <f>IF('JMENNÝ SEZNAM AKCE'!C2="",IF('JMENNÝ SEZNAM AKCE'!C1="","","xxx"),'JMENNÝ SEZNAM AKCE'!C2)</f>
        <v>Ulice 123, 742 13 Studénka</v>
      </c>
      <c r="E7" s="121"/>
      <c r="F7" s="122"/>
      <c r="G7" s="85">
        <f>IF('JMENNÝ SEZNAM AKCE'!D2="",IF('JMENNÝ SEZNAM AKCE'!D1="","","xxx"),'JMENNÝ SEZNAM AKCE'!D2)</f>
        <v>33271</v>
      </c>
      <c r="H7" s="86">
        <f>IF('JMENNÝ SEZNAM AKCE'!G2="",IF('JMENNÝ SEZNAM AKCE'!G1="","","xxx"),'JMENNÝ SEZNAM AKCE'!G2)</f>
        <v>30</v>
      </c>
    </row>
    <row r="8" spans="1:8" ht="18" customHeight="1">
      <c r="A8" s="71">
        <v>2</v>
      </c>
      <c r="B8" s="124" t="str">
        <f>IF('JMENNÝ SEZNAM AKCE'!B3="",IF('JMENNÝ SEZNAM AKCE'!B2="","","xxx"),'JMENNÝ SEZNAM AKCE'!B3)</f>
        <v>Friml Jan</v>
      </c>
      <c r="C8" s="125"/>
      <c r="D8" s="106" t="str">
        <f>IF('JMENNÝ SEZNAM AKCE'!C3="",IF('JMENNÝ SEZNAM AKCE'!C2="","","xxx"),'JMENNÝ SEZNAM AKCE'!C3)</f>
        <v>Ulice 234 742 13 Studénka</v>
      </c>
      <c r="E8" s="107"/>
      <c r="F8" s="108"/>
      <c r="G8" s="76">
        <f>IF('JMENNÝ SEZNAM AKCE'!D3="",IF('JMENNÝ SEZNAM AKCE'!D2="","","xxx"),'JMENNÝ SEZNAM AKCE'!D3)</f>
        <v>32379</v>
      </c>
      <c r="H8" s="70">
        <f>IF('JMENNÝ SEZNAM AKCE'!G3="",IF('JMENNÝ SEZNAM AKCE'!G2="","","xxx"),'JMENNÝ SEZNAM AKCE'!G3)</f>
        <v>30</v>
      </c>
    </row>
    <row r="9" spans="1:8" ht="18" customHeight="1">
      <c r="A9" s="71">
        <v>3</v>
      </c>
      <c r="B9" s="124" t="str">
        <f>IF('JMENNÝ SEZNAM AKCE'!B4="",IF('JMENNÝ SEZNAM AKCE'!B3="","","xxx"),'JMENNÝ SEZNAM AKCE'!B4)</f>
        <v>Láskorádová Lenka</v>
      </c>
      <c r="C9" s="125"/>
      <c r="D9" s="106" t="str">
        <f>IF('JMENNÝ SEZNAM AKCE'!C4="",IF('JMENNÝ SEZNAM AKCE'!C3="","","xxx"),'JMENNÝ SEZNAM AKCE'!C4)</f>
        <v>Ulice 62, 742 13 Studénka</v>
      </c>
      <c r="E9" s="107"/>
      <c r="F9" s="108"/>
      <c r="G9" s="76">
        <f>IF('JMENNÝ SEZNAM AKCE'!D4="",IF('JMENNÝ SEZNAM AKCE'!D3="","","xxx"),'JMENNÝ SEZNAM AKCE'!D4)</f>
        <v>33207</v>
      </c>
      <c r="H9" s="70">
        <f>IF('JMENNÝ SEZNAM AKCE'!G4="",IF('JMENNÝ SEZNAM AKCE'!G3="","","xxx"),'JMENNÝ SEZNAM AKCE'!G4)</f>
        <v>30</v>
      </c>
    </row>
    <row r="10" spans="1:8" ht="18" customHeight="1">
      <c r="A10" s="71">
        <v>4</v>
      </c>
      <c r="B10" s="124" t="str">
        <f>IF('JMENNÝ SEZNAM AKCE'!B5="",IF('JMENNÝ SEZNAM AKCE'!B4="","","xxx"),'JMENNÝ SEZNAM AKCE'!B5)</f>
        <v>Olbrechtová Monika</v>
      </c>
      <c r="C10" s="125"/>
      <c r="D10" s="106" t="str">
        <f>IF('JMENNÝ SEZNAM AKCE'!C5="",IF('JMENNÝ SEZNAM AKCE'!C4="","","xxx"),'JMENNÝ SEZNAM AKCE'!C5)</f>
        <v>Ulice 12 742 13 Studénka</v>
      </c>
      <c r="E10" s="107"/>
      <c r="F10" s="108"/>
      <c r="G10" s="76">
        <f>IF('JMENNÝ SEZNAM AKCE'!D5="",IF('JMENNÝ SEZNAM AKCE'!D4="","","xxx"),'JMENNÝ SEZNAM AKCE'!D5)</f>
        <v>36013</v>
      </c>
      <c r="H10" s="70">
        <f>IF('JMENNÝ SEZNAM AKCE'!G5="",IF('JMENNÝ SEZNAM AKCE'!G4="","","xxx"),'JMENNÝ SEZNAM AKCE'!G5)</f>
        <v>30</v>
      </c>
    </row>
    <row r="11" spans="1:8" ht="18" customHeight="1">
      <c r="A11" s="71">
        <v>5</v>
      </c>
      <c r="B11" s="124" t="str">
        <f>IF('JMENNÝ SEZNAM AKCE'!B6="",IF('JMENNÝ SEZNAM AKCE'!B5="","","xxx"),'JMENNÝ SEZNAM AKCE'!B6)</f>
        <v>Zlord Herzai</v>
      </c>
      <c r="C11" s="125"/>
      <c r="D11" s="106" t="str">
        <f>IF('JMENNÝ SEZNAM AKCE'!C6="",IF('JMENNÝ SEZNAM AKCE'!C5="","","xxx"),'JMENNÝ SEZNAM AKCE'!C6)</f>
        <v>Ulice 685, 742 13 Studénka</v>
      </c>
      <c r="E11" s="107"/>
      <c r="F11" s="108"/>
      <c r="G11" s="76">
        <f>IF('JMENNÝ SEZNAM AKCE'!D6="",IF('JMENNÝ SEZNAM AKCE'!D5="","","xxx"),'JMENNÝ SEZNAM AKCE'!D6)</f>
        <v>7337</v>
      </c>
      <c r="H11" s="70">
        <f>IF('JMENNÝ SEZNAM AKCE'!G6="",IF('JMENNÝ SEZNAM AKCE'!G5="","","xxx"),'JMENNÝ SEZNAM AKCE'!G6)</f>
        <v>30</v>
      </c>
    </row>
    <row r="12" spans="1:8" ht="18" customHeight="1">
      <c r="A12" s="71">
        <v>6</v>
      </c>
      <c r="B12" s="124" t="str">
        <f>IF('JMENNÝ SEZNAM AKCE'!B7="",IF('JMENNÝ SEZNAM AKCE'!B6="","","xxx"),'JMENNÝ SEZNAM AKCE'!B7)</f>
        <v>Dostálová Hana</v>
      </c>
      <c r="C12" s="125"/>
      <c r="D12" s="106" t="str">
        <f>IF('JMENNÝ SEZNAM AKCE'!C7="",IF('JMENNÝ SEZNAM AKCE'!C6="","","xxx"),'JMENNÝ SEZNAM AKCE'!C7)</f>
        <v>Ulice 44, 742 13 Studénka</v>
      </c>
      <c r="E12" s="107"/>
      <c r="F12" s="108"/>
      <c r="G12" s="76">
        <f>IF('JMENNÝ SEZNAM AKCE'!D7="",IF('JMENNÝ SEZNAM AKCE'!D6="","","xxx"),'JMENNÝ SEZNAM AKCE'!D7)</f>
        <v>38184</v>
      </c>
      <c r="H12" s="70">
        <f>IF('JMENNÝ SEZNAM AKCE'!G7="",IF('JMENNÝ SEZNAM AKCE'!G6="","","xxx"),'JMENNÝ SEZNAM AKCE'!G7)</f>
        <v>20</v>
      </c>
    </row>
    <row r="13" spans="1:8" ht="18" customHeight="1">
      <c r="A13" s="71">
        <v>7</v>
      </c>
      <c r="B13" s="124" t="str">
        <f>IF('JMENNÝ SEZNAM AKCE'!B8="",IF('JMENNÝ SEZNAM AKCE'!B7="","","xxx"),'JMENNÝ SEZNAM AKCE'!B8)</f>
        <v>Grosman Adam</v>
      </c>
      <c r="C13" s="125"/>
      <c r="D13" s="106" t="str">
        <f>IF('JMENNÝ SEZNAM AKCE'!C8="",IF('JMENNÝ SEZNAM AKCE'!C7="","","xxx"),'JMENNÝ SEZNAM AKCE'!C8)</f>
        <v>Ulice 62, 742 13 Studénka</v>
      </c>
      <c r="E13" s="107"/>
      <c r="F13" s="108"/>
      <c r="G13" s="76">
        <f>IF('JMENNÝ SEZNAM AKCE'!D8="",IF('JMENNÝ SEZNAM AKCE'!D7="","","xxx"),'JMENNÝ SEZNAM AKCE'!D8)</f>
        <v>39935</v>
      </c>
      <c r="H13" s="70">
        <f>IF('JMENNÝ SEZNAM AKCE'!G8="",IF('JMENNÝ SEZNAM AKCE'!G7="","","xxx"),'JMENNÝ SEZNAM AKCE'!G8)</f>
        <v>20</v>
      </c>
    </row>
    <row r="14" spans="1:8" ht="18" customHeight="1">
      <c r="A14" s="71">
        <v>8</v>
      </c>
      <c r="B14" s="124" t="str">
        <f>IF('JMENNÝ SEZNAM AKCE'!B9="",IF('JMENNÝ SEZNAM AKCE'!B8="","","xxx"),'JMENNÝ SEZNAM AKCE'!B9)</f>
        <v>Grosman Filip</v>
      </c>
      <c r="C14" s="125"/>
      <c r="D14" s="106" t="str">
        <f>IF('JMENNÝ SEZNAM AKCE'!C9="",IF('JMENNÝ SEZNAM AKCE'!C8="","","xxx"),'JMENNÝ SEZNAM AKCE'!C9)</f>
        <v>Ulice 234 742 13 Studénka</v>
      </c>
      <c r="E14" s="107"/>
      <c r="F14" s="108"/>
      <c r="G14" s="76">
        <f>IF('JMENNÝ SEZNAM AKCE'!D9="",IF('JMENNÝ SEZNAM AKCE'!D8="","","xxx"),'JMENNÝ SEZNAM AKCE'!D9)</f>
        <v>38172</v>
      </c>
      <c r="H14" s="70">
        <f>IF('JMENNÝ SEZNAM AKCE'!G9="",IF('JMENNÝ SEZNAM AKCE'!G8="","","xxx"),'JMENNÝ SEZNAM AKCE'!G9)</f>
        <v>20</v>
      </c>
    </row>
    <row r="15" spans="1:8" ht="18" customHeight="1">
      <c r="A15" s="71">
        <v>9</v>
      </c>
      <c r="B15" s="124" t="str">
        <f>IF('JMENNÝ SEZNAM AKCE'!B10="",IF('JMENNÝ SEZNAM AKCE'!B9="","","xxx"),'JMENNÝ SEZNAM AKCE'!B10)</f>
        <v>Holaňová Monika</v>
      </c>
      <c r="C15" s="125"/>
      <c r="D15" s="106" t="str">
        <f>IF('JMENNÝ SEZNAM AKCE'!C10="",IF('JMENNÝ SEZNAM AKCE'!C9="","","xxx"),'JMENNÝ SEZNAM AKCE'!C10)</f>
        <v>Ulice 123, 742 13 Studénka</v>
      </c>
      <c r="E15" s="107"/>
      <c r="F15" s="108"/>
      <c r="G15" s="76">
        <f>IF('JMENNÝ SEZNAM AKCE'!D10="",IF('JMENNÝ SEZNAM AKCE'!D9="","","xxx"),'JMENNÝ SEZNAM AKCE'!D10)</f>
        <v>38144</v>
      </c>
      <c r="H15" s="70">
        <f>IF('JMENNÝ SEZNAM AKCE'!G10="",IF('JMENNÝ SEZNAM AKCE'!G9="","","xxx"),'JMENNÝ SEZNAM AKCE'!G10)</f>
        <v>20</v>
      </c>
    </row>
    <row r="16" spans="1:8" ht="18" customHeight="1">
      <c r="A16" s="71">
        <v>10</v>
      </c>
      <c r="B16" s="124" t="str">
        <f>IF('JMENNÝ SEZNAM AKCE'!B11="",IF('JMENNÝ SEZNAM AKCE'!B10="","","xxx"),'JMENNÝ SEZNAM AKCE'!B11)</f>
        <v>Kneblová Aneta</v>
      </c>
      <c r="C16" s="125"/>
      <c r="D16" s="106" t="str">
        <f>IF('JMENNÝ SEZNAM AKCE'!C11="",IF('JMENNÝ SEZNAM AKCE'!C10="","","xxx"),'JMENNÝ SEZNAM AKCE'!C11)</f>
        <v>Ulice 12 742 13 Studénka</v>
      </c>
      <c r="E16" s="107"/>
      <c r="F16" s="108"/>
      <c r="G16" s="76">
        <f>IF('JMENNÝ SEZNAM AKCE'!D11="",IF('JMENNÝ SEZNAM AKCE'!D10="","","xxx"),'JMENNÝ SEZNAM AKCE'!D11)</f>
        <v>38332</v>
      </c>
      <c r="H16" s="70">
        <f>IF('JMENNÝ SEZNAM AKCE'!G11="",IF('JMENNÝ SEZNAM AKCE'!G10="","","xxx"),'JMENNÝ SEZNAM AKCE'!G11)</f>
        <v>20</v>
      </c>
    </row>
    <row r="17" spans="1:19" ht="18" customHeight="1">
      <c r="A17" s="71">
        <v>11</v>
      </c>
      <c r="B17" s="124" t="str">
        <f>IF('JMENNÝ SEZNAM AKCE'!B12="",IF('JMENNÝ SEZNAM AKCE'!B11="","","xxx"),'JMENNÝ SEZNAM AKCE'!B12)</f>
        <v>Korená Karolína</v>
      </c>
      <c r="C17" s="125"/>
      <c r="D17" s="106" t="str">
        <f>IF('JMENNÝ SEZNAM AKCE'!C12="",IF('JMENNÝ SEZNAM AKCE'!C11="","","xxx"),'JMENNÝ SEZNAM AKCE'!C12)</f>
        <v>Ulice 234 742 13 Studénka</v>
      </c>
      <c r="E17" s="107"/>
      <c r="F17" s="108"/>
      <c r="G17" s="76">
        <f>IF('JMENNÝ SEZNAM AKCE'!D12="",IF('JMENNÝ SEZNAM AKCE'!D11="","","xxx"),'JMENNÝ SEZNAM AKCE'!D12)</f>
        <v>38021</v>
      </c>
      <c r="H17" s="70">
        <f>IF('JMENNÝ SEZNAM AKCE'!G12="",IF('JMENNÝ SEZNAM AKCE'!G11="","","xxx"),'JMENNÝ SEZNAM AKCE'!G12)</f>
        <v>20</v>
      </c>
      <c r="S17" s="52"/>
    </row>
    <row r="18" spans="1:19" ht="18" customHeight="1">
      <c r="A18" s="71">
        <v>12</v>
      </c>
      <c r="B18" s="124" t="str">
        <f>IF('JMENNÝ SEZNAM AKCE'!B13="",IF('JMENNÝ SEZNAM AKCE'!B12="","","xxx"),'JMENNÝ SEZNAM AKCE'!B13)</f>
        <v>Křivák Václav</v>
      </c>
      <c r="C18" s="125"/>
      <c r="D18" s="106" t="str">
        <f>IF('JMENNÝ SEZNAM AKCE'!C13="",IF('JMENNÝ SEZNAM AKCE'!C12="","","xxx"),'JMENNÝ SEZNAM AKCE'!C13)</f>
        <v>Ulice 123, 742 13 Studénka</v>
      </c>
      <c r="E18" s="107"/>
      <c r="F18" s="108"/>
      <c r="G18" s="76">
        <f>IF('JMENNÝ SEZNAM AKCE'!D13="",IF('JMENNÝ SEZNAM AKCE'!D12="","","xxx"),'JMENNÝ SEZNAM AKCE'!D13)</f>
        <v>37150</v>
      </c>
      <c r="H18" s="70">
        <f>IF('JMENNÝ SEZNAM AKCE'!G13="",IF('JMENNÝ SEZNAM AKCE'!G12="","","xxx"),'JMENNÝ SEZNAM AKCE'!G13)</f>
        <v>20</v>
      </c>
      <c r="S18" s="65"/>
    </row>
    <row r="19" spans="1:8" ht="18" customHeight="1">
      <c r="A19" s="71">
        <v>13</v>
      </c>
      <c r="B19" s="124" t="str">
        <f>IF('JMENNÝ SEZNAM AKCE'!B14="",IF('JMENNÝ SEZNAM AKCE'!B13="","","xxx"),'JMENNÝ SEZNAM AKCE'!B14)</f>
        <v>Křiváková Hana</v>
      </c>
      <c r="C19" s="125"/>
      <c r="D19" s="106" t="str">
        <f>IF('JMENNÝ SEZNAM AKCE'!C14="",IF('JMENNÝ SEZNAM AKCE'!C13="","","xxx"),'JMENNÝ SEZNAM AKCE'!C14)</f>
        <v>Ulice 12 742 13 Studénka</v>
      </c>
      <c r="E19" s="107"/>
      <c r="F19" s="108"/>
      <c r="G19" s="76">
        <f>IF('JMENNÝ SEZNAM AKCE'!D14="",IF('JMENNÝ SEZNAM AKCE'!D13="","","xxx"),'JMENNÝ SEZNAM AKCE'!D14)</f>
        <v>39602</v>
      </c>
      <c r="H19" s="70">
        <f>IF('JMENNÝ SEZNAM AKCE'!G14="",IF('JMENNÝ SEZNAM AKCE'!G13="","","xxx"),'JMENNÝ SEZNAM AKCE'!G14)</f>
        <v>20</v>
      </c>
    </row>
    <row r="20" spans="1:8" ht="18" customHeight="1">
      <c r="A20" s="71">
        <v>14</v>
      </c>
      <c r="B20" s="124" t="str">
        <f>IF('JMENNÝ SEZNAM AKCE'!B15="",IF('JMENNÝ SEZNAM AKCE'!B14="","","xxx"),'JMENNÝ SEZNAM AKCE'!B15)</f>
        <v>Mackovíková Růžena</v>
      </c>
      <c r="C20" s="125"/>
      <c r="D20" s="106" t="str">
        <f>IF('JMENNÝ SEZNAM AKCE'!C15="",IF('JMENNÝ SEZNAM AKCE'!C14="","","xxx"),'JMENNÝ SEZNAM AKCE'!C15)</f>
        <v>Ulice 123, 742 13 Studénka</v>
      </c>
      <c r="E20" s="107"/>
      <c r="F20" s="108"/>
      <c r="G20" s="76">
        <f>IF('JMENNÝ SEZNAM AKCE'!D15="",IF('JMENNÝ SEZNAM AKCE'!D14="","","xxx"),'JMENNÝ SEZNAM AKCE'!D15)</f>
        <v>38174</v>
      </c>
      <c r="H20" s="70">
        <f>IF('JMENNÝ SEZNAM AKCE'!G15="",IF('JMENNÝ SEZNAM AKCE'!G14="","","xxx"),'JMENNÝ SEZNAM AKCE'!G15)</f>
        <v>20</v>
      </c>
    </row>
    <row r="21" spans="1:8" ht="18" customHeight="1">
      <c r="A21" s="71">
        <v>15</v>
      </c>
      <c r="B21" s="124" t="str">
        <f>IF('JMENNÝ SEZNAM AKCE'!B16="",IF('JMENNÝ SEZNAM AKCE'!B15="","","xxx"),'JMENNÝ SEZNAM AKCE'!B16)</f>
        <v>Smutková Dominika</v>
      </c>
      <c r="C21" s="125"/>
      <c r="D21" s="106" t="str">
        <f>IF('JMENNÝ SEZNAM AKCE'!C16="",IF('JMENNÝ SEZNAM AKCE'!C15="","","xxx"),'JMENNÝ SEZNAM AKCE'!C16)</f>
        <v>Ulice 234 742 13 Studénka</v>
      </c>
      <c r="E21" s="107"/>
      <c r="F21" s="108"/>
      <c r="G21" s="76">
        <f>IF('JMENNÝ SEZNAM AKCE'!D16="",IF('JMENNÝ SEZNAM AKCE'!D15="","","xxx"),'JMENNÝ SEZNAM AKCE'!D16)</f>
        <v>37107</v>
      </c>
      <c r="H21" s="70">
        <f>IF('JMENNÝ SEZNAM AKCE'!G16="",IF('JMENNÝ SEZNAM AKCE'!G15="","","xxx"),'JMENNÝ SEZNAM AKCE'!G16)</f>
        <v>20</v>
      </c>
    </row>
    <row r="22" spans="1:8" ht="18" customHeight="1">
      <c r="A22" s="71">
        <v>16</v>
      </c>
      <c r="B22" s="124" t="str">
        <f>IF('JMENNÝ SEZNAM AKCE'!B17="",IF('JMENNÝ SEZNAM AKCE'!B16="","","xxx"),'JMENNÝ SEZNAM AKCE'!B17)</f>
        <v>Smutková Patricie</v>
      </c>
      <c r="C22" s="125"/>
      <c r="D22" s="106" t="str">
        <f>IF('JMENNÝ SEZNAM AKCE'!C17="",IF('JMENNÝ SEZNAM AKCE'!C16="","","xxx"),'JMENNÝ SEZNAM AKCE'!C17)</f>
        <v>Ulice 12 742 13 Studénka</v>
      </c>
      <c r="E22" s="107"/>
      <c r="F22" s="108"/>
      <c r="G22" s="76">
        <f>IF('JMENNÝ SEZNAM AKCE'!D17="",IF('JMENNÝ SEZNAM AKCE'!D16="","","xxx"),'JMENNÝ SEZNAM AKCE'!D17)</f>
        <v>39850</v>
      </c>
      <c r="H22" s="70">
        <f>IF('JMENNÝ SEZNAM AKCE'!G17="",IF('JMENNÝ SEZNAM AKCE'!G16="","","xxx"),'JMENNÝ SEZNAM AKCE'!G17)</f>
        <v>20</v>
      </c>
    </row>
    <row r="23" spans="1:8" ht="18" customHeight="1">
      <c r="A23" s="71">
        <v>17</v>
      </c>
      <c r="B23" s="124" t="str">
        <f>IF('JMENNÝ SEZNAM AKCE'!B18="",IF('JMENNÝ SEZNAM AKCE'!B17="","","xxx"),'JMENNÝ SEZNAM AKCE'!B18)</f>
        <v>Vrobelová Kateřina</v>
      </c>
      <c r="C23" s="125"/>
      <c r="D23" s="106" t="str">
        <f>IF('JMENNÝ SEZNAM AKCE'!C18="",IF('JMENNÝ SEZNAM AKCE'!C17="","","xxx"),'JMENNÝ SEZNAM AKCE'!C18)</f>
        <v>Ulice 123, 742 13 Studénka</v>
      </c>
      <c r="E23" s="107"/>
      <c r="F23" s="108"/>
      <c r="G23" s="76">
        <f>IF('JMENNÝ SEZNAM AKCE'!D18="",IF('JMENNÝ SEZNAM AKCE'!D17="","","xxx"),'JMENNÝ SEZNAM AKCE'!D18)</f>
        <v>38078</v>
      </c>
      <c r="H23" s="70">
        <f>IF('JMENNÝ SEZNAM AKCE'!G18="",IF('JMENNÝ SEZNAM AKCE'!G17="","","xxx"),'JMENNÝ SEZNAM AKCE'!G18)</f>
        <v>20</v>
      </c>
    </row>
    <row r="24" spans="1:8" ht="18" customHeight="1">
      <c r="A24" s="71">
        <v>18</v>
      </c>
      <c r="B24" s="124" t="str">
        <f>IF('JMENNÝ SEZNAM AKCE'!B19="",IF('JMENNÝ SEZNAM AKCE'!B18="","","xxx"),'JMENNÝ SEZNAM AKCE'!B19)</f>
        <v>Zajda Kamil</v>
      </c>
      <c r="C24" s="125"/>
      <c r="D24" s="106" t="str">
        <f>IF('JMENNÝ SEZNAM AKCE'!C19="",IF('JMENNÝ SEZNAM AKCE'!C18="","","xxx"),'JMENNÝ SEZNAM AKCE'!C19)</f>
        <v>Ulice 333, 742 55 Albrechtičky</v>
      </c>
      <c r="E24" s="107"/>
      <c r="F24" s="108"/>
      <c r="G24" s="76">
        <f>IF('JMENNÝ SEZNAM AKCE'!D19="",IF('JMENNÝ SEZNAM AKCE'!D18="","","xxx"),'JMENNÝ SEZNAM AKCE'!D19)</f>
        <v>38345</v>
      </c>
      <c r="H24" s="70">
        <f>IF('JMENNÝ SEZNAM AKCE'!G19="",IF('JMENNÝ SEZNAM AKCE'!G18="","","xxx"),'JMENNÝ SEZNAM AKCE'!G19)</f>
        <v>20</v>
      </c>
    </row>
    <row r="25" spans="1:8" ht="18" customHeight="1">
      <c r="A25" s="71">
        <v>19</v>
      </c>
      <c r="B25" s="124" t="str">
        <f>IF('JMENNÝ SEZNAM AKCE'!B20="",IF('JMENNÝ SEZNAM AKCE'!B19="","","xxx"),'JMENNÝ SEZNAM AKCE'!B20)</f>
        <v>xxx</v>
      </c>
      <c r="C25" s="125"/>
      <c r="D25" s="106" t="str">
        <f>IF('JMENNÝ SEZNAM AKCE'!C20="",IF('JMENNÝ SEZNAM AKCE'!C19="","","xxx"),'JMENNÝ SEZNAM AKCE'!C20)</f>
        <v>xxx</v>
      </c>
      <c r="E25" s="107"/>
      <c r="F25" s="108"/>
      <c r="G25" s="76" t="str">
        <f>IF('JMENNÝ SEZNAM AKCE'!D20="",IF('JMENNÝ SEZNAM AKCE'!D19="","","xxx"),'JMENNÝ SEZNAM AKCE'!D20)</f>
        <v>xxx</v>
      </c>
      <c r="H25" s="70" t="str">
        <f>IF('JMENNÝ SEZNAM AKCE'!G20="",IF('JMENNÝ SEZNAM AKCE'!G19="","","xxx"),'JMENNÝ SEZNAM AKCE'!G20)</f>
        <v>xxx</v>
      </c>
    </row>
    <row r="26" spans="1:8" ht="18" customHeight="1">
      <c r="A26" s="71">
        <v>20</v>
      </c>
      <c r="B26" s="124">
        <f>IF('JMENNÝ SEZNAM AKCE'!B21="",IF('JMENNÝ SEZNAM AKCE'!B20="","","xxx"),'JMENNÝ SEZNAM AKCE'!B21)</f>
      </c>
      <c r="C26" s="125"/>
      <c r="D26" s="106">
        <f>IF('JMENNÝ SEZNAM AKCE'!C21="",IF('JMENNÝ SEZNAM AKCE'!C20="","","xxx"),'JMENNÝ SEZNAM AKCE'!C21)</f>
      </c>
      <c r="E26" s="107"/>
      <c r="F26" s="108"/>
      <c r="G26" s="76">
        <f>IF('JMENNÝ SEZNAM AKCE'!D21="",IF('JMENNÝ SEZNAM AKCE'!D20="","","xxx"),'JMENNÝ SEZNAM AKCE'!D21)</f>
      </c>
      <c r="H26" s="70">
        <f>IF('JMENNÝ SEZNAM AKCE'!G21="",IF('JMENNÝ SEZNAM AKCE'!G20="","","xxx"),'JMENNÝ SEZNAM AKCE'!G21)</f>
      </c>
    </row>
    <row r="27" spans="1:8" ht="18" customHeight="1">
      <c r="A27" s="71">
        <v>21</v>
      </c>
      <c r="B27" s="124">
        <f>IF('JMENNÝ SEZNAM AKCE'!B22="",IF('JMENNÝ SEZNAM AKCE'!B21="","","xxx"),'JMENNÝ SEZNAM AKCE'!B22)</f>
      </c>
      <c r="C27" s="125"/>
      <c r="D27" s="106">
        <f>IF('JMENNÝ SEZNAM AKCE'!C22="",IF('JMENNÝ SEZNAM AKCE'!C21="","","xxx"),'JMENNÝ SEZNAM AKCE'!C22)</f>
      </c>
      <c r="E27" s="107"/>
      <c r="F27" s="108"/>
      <c r="G27" s="76">
        <f>IF('JMENNÝ SEZNAM AKCE'!D22="",IF('JMENNÝ SEZNAM AKCE'!D21="","","xxx"),'JMENNÝ SEZNAM AKCE'!D22)</f>
      </c>
      <c r="H27" s="70">
        <f>IF('JMENNÝ SEZNAM AKCE'!G22="",IF('JMENNÝ SEZNAM AKCE'!G21="","","xxx"),'JMENNÝ SEZNAM AKCE'!G22)</f>
      </c>
    </row>
    <row r="28" spans="1:8" ht="18" customHeight="1">
      <c r="A28" s="71">
        <v>22</v>
      </c>
      <c r="B28" s="124">
        <f>IF('JMENNÝ SEZNAM AKCE'!B23="",IF('JMENNÝ SEZNAM AKCE'!B22="","","xxx"),'JMENNÝ SEZNAM AKCE'!B23)</f>
      </c>
      <c r="C28" s="125"/>
      <c r="D28" s="106">
        <f>IF('JMENNÝ SEZNAM AKCE'!C23="",IF('JMENNÝ SEZNAM AKCE'!C22="","","xxx"),'JMENNÝ SEZNAM AKCE'!C23)</f>
      </c>
      <c r="E28" s="107"/>
      <c r="F28" s="108"/>
      <c r="G28" s="76">
        <f>IF('JMENNÝ SEZNAM AKCE'!D23="",IF('JMENNÝ SEZNAM AKCE'!D22="","","xxx"),'JMENNÝ SEZNAM AKCE'!D23)</f>
      </c>
      <c r="H28" s="70">
        <f>IF('JMENNÝ SEZNAM AKCE'!G23="",IF('JMENNÝ SEZNAM AKCE'!G22="","","xxx"),'JMENNÝ SEZNAM AKCE'!G23)</f>
      </c>
    </row>
    <row r="29" spans="1:8" ht="18" customHeight="1">
      <c r="A29" s="71">
        <v>23</v>
      </c>
      <c r="B29" s="124">
        <f>IF('JMENNÝ SEZNAM AKCE'!B24="",IF('JMENNÝ SEZNAM AKCE'!B23="","","xxx"),'JMENNÝ SEZNAM AKCE'!B24)</f>
      </c>
      <c r="C29" s="125"/>
      <c r="D29" s="106">
        <f>IF('JMENNÝ SEZNAM AKCE'!C24="",IF('JMENNÝ SEZNAM AKCE'!C23="","","xxx"),'JMENNÝ SEZNAM AKCE'!C24)</f>
      </c>
      <c r="E29" s="107"/>
      <c r="F29" s="108"/>
      <c r="G29" s="76">
        <f>IF('JMENNÝ SEZNAM AKCE'!D24="",IF('JMENNÝ SEZNAM AKCE'!D23="","","xxx"),'JMENNÝ SEZNAM AKCE'!D24)</f>
      </c>
      <c r="H29" s="70">
        <f>IF('JMENNÝ SEZNAM AKCE'!G24="",IF('JMENNÝ SEZNAM AKCE'!G23="","","xxx"),'JMENNÝ SEZNAM AKCE'!G24)</f>
      </c>
    </row>
    <row r="30" spans="1:8" ht="18" customHeight="1">
      <c r="A30" s="71">
        <v>24</v>
      </c>
      <c r="B30" s="124">
        <f>IF('JMENNÝ SEZNAM AKCE'!B25="",IF('JMENNÝ SEZNAM AKCE'!B24="","","xxx"),'JMENNÝ SEZNAM AKCE'!B25)</f>
      </c>
      <c r="C30" s="125"/>
      <c r="D30" s="106">
        <f>IF('JMENNÝ SEZNAM AKCE'!C25="",IF('JMENNÝ SEZNAM AKCE'!C24="","","xxx"),'JMENNÝ SEZNAM AKCE'!C25)</f>
      </c>
      <c r="E30" s="107"/>
      <c r="F30" s="108"/>
      <c r="G30" s="76">
        <f>IF('JMENNÝ SEZNAM AKCE'!D25="",IF('JMENNÝ SEZNAM AKCE'!D24="","","xxx"),'JMENNÝ SEZNAM AKCE'!D25)</f>
      </c>
      <c r="H30" s="70">
        <f>IF('JMENNÝ SEZNAM AKCE'!G25="",IF('JMENNÝ SEZNAM AKCE'!G24="","","xxx"),'JMENNÝ SEZNAM AKCE'!G25)</f>
      </c>
    </row>
    <row r="31" spans="1:8" ht="18" customHeight="1">
      <c r="A31" s="71">
        <v>25</v>
      </c>
      <c r="B31" s="124">
        <f>IF('JMENNÝ SEZNAM AKCE'!B26="",IF('JMENNÝ SEZNAM AKCE'!B25="","","xxx"),'JMENNÝ SEZNAM AKCE'!B26)</f>
      </c>
      <c r="C31" s="125"/>
      <c r="D31" s="106">
        <f>IF('JMENNÝ SEZNAM AKCE'!C26="",IF('JMENNÝ SEZNAM AKCE'!C25="","","xxx"),'JMENNÝ SEZNAM AKCE'!C26)</f>
      </c>
      <c r="E31" s="107"/>
      <c r="F31" s="108"/>
      <c r="G31" s="76">
        <f>IF('JMENNÝ SEZNAM AKCE'!D26="",IF('JMENNÝ SEZNAM AKCE'!D25="","","xxx"),'JMENNÝ SEZNAM AKCE'!D26)</f>
      </c>
      <c r="H31" s="70">
        <f>IF('JMENNÝ SEZNAM AKCE'!G26="",IF('JMENNÝ SEZNAM AKCE'!G25="","","xxx"),'JMENNÝ SEZNAM AKCE'!G26)</f>
      </c>
    </row>
    <row r="32" spans="1:8" ht="18" customHeight="1">
      <c r="A32" s="71">
        <v>26</v>
      </c>
      <c r="B32" s="124">
        <f>IF('JMENNÝ SEZNAM AKCE'!B27="",IF('JMENNÝ SEZNAM AKCE'!B26="","","xxx"),'JMENNÝ SEZNAM AKCE'!B27)</f>
      </c>
      <c r="C32" s="125"/>
      <c r="D32" s="106">
        <f>IF('JMENNÝ SEZNAM AKCE'!C27="",IF('JMENNÝ SEZNAM AKCE'!C26="","","xxx"),'JMENNÝ SEZNAM AKCE'!C27)</f>
      </c>
      <c r="E32" s="107"/>
      <c r="F32" s="108"/>
      <c r="G32" s="76">
        <f>IF('JMENNÝ SEZNAM AKCE'!D27="",IF('JMENNÝ SEZNAM AKCE'!D26="","","xxx"),'JMENNÝ SEZNAM AKCE'!D27)</f>
      </c>
      <c r="H32" s="70">
        <f>IF('JMENNÝ SEZNAM AKCE'!G27="",IF('JMENNÝ SEZNAM AKCE'!G26="","","xxx"),'JMENNÝ SEZNAM AKCE'!G27)</f>
      </c>
    </row>
    <row r="33" spans="1:8" ht="18" customHeight="1">
      <c r="A33" s="71">
        <v>27</v>
      </c>
      <c r="B33" s="124">
        <f>IF('JMENNÝ SEZNAM AKCE'!B28="",IF('JMENNÝ SEZNAM AKCE'!B27="","","xxx"),'JMENNÝ SEZNAM AKCE'!B28)</f>
      </c>
      <c r="C33" s="125"/>
      <c r="D33" s="106">
        <f>IF('JMENNÝ SEZNAM AKCE'!C28="",IF('JMENNÝ SEZNAM AKCE'!C27="","","xxx"),'JMENNÝ SEZNAM AKCE'!C28)</f>
      </c>
      <c r="E33" s="107"/>
      <c r="F33" s="108"/>
      <c r="G33" s="76">
        <f>IF('JMENNÝ SEZNAM AKCE'!D28="",IF('JMENNÝ SEZNAM AKCE'!D27="","","xxx"),'JMENNÝ SEZNAM AKCE'!D28)</f>
      </c>
      <c r="H33" s="70">
        <f>IF('JMENNÝ SEZNAM AKCE'!G28="",IF('JMENNÝ SEZNAM AKCE'!G27="","","xxx"),'JMENNÝ SEZNAM AKCE'!G28)</f>
      </c>
    </row>
    <row r="34" spans="1:8" ht="18" customHeight="1">
      <c r="A34" s="71">
        <v>28</v>
      </c>
      <c r="B34" s="124">
        <f>IF('JMENNÝ SEZNAM AKCE'!B29="",IF('JMENNÝ SEZNAM AKCE'!B28="","","xxx"),'JMENNÝ SEZNAM AKCE'!B29)</f>
      </c>
      <c r="C34" s="125"/>
      <c r="D34" s="106">
        <f>IF('JMENNÝ SEZNAM AKCE'!C29="",IF('JMENNÝ SEZNAM AKCE'!C28="","","xxx"),'JMENNÝ SEZNAM AKCE'!C29)</f>
      </c>
      <c r="E34" s="107"/>
      <c r="F34" s="108"/>
      <c r="G34" s="76">
        <f>IF('JMENNÝ SEZNAM AKCE'!D29="",IF('JMENNÝ SEZNAM AKCE'!D28="","","xxx"),'JMENNÝ SEZNAM AKCE'!D29)</f>
      </c>
      <c r="H34" s="70">
        <f>IF('JMENNÝ SEZNAM AKCE'!G29="",IF('JMENNÝ SEZNAM AKCE'!G28="","","xxx"),'JMENNÝ SEZNAM AKCE'!G29)</f>
      </c>
    </row>
    <row r="35" spans="1:8" ht="18" customHeight="1">
      <c r="A35" s="71">
        <v>29</v>
      </c>
      <c r="B35" s="124">
        <f>IF('JMENNÝ SEZNAM AKCE'!B30="",IF('JMENNÝ SEZNAM AKCE'!B29="","","xxx"),'JMENNÝ SEZNAM AKCE'!B30)</f>
      </c>
      <c r="C35" s="125"/>
      <c r="D35" s="106">
        <f>IF('JMENNÝ SEZNAM AKCE'!C30="",IF('JMENNÝ SEZNAM AKCE'!C29="","","xxx"),'JMENNÝ SEZNAM AKCE'!C30)</f>
      </c>
      <c r="E35" s="107"/>
      <c r="F35" s="108"/>
      <c r="G35" s="76">
        <f>IF('JMENNÝ SEZNAM AKCE'!D30="",IF('JMENNÝ SEZNAM AKCE'!D29="","","xxx"),'JMENNÝ SEZNAM AKCE'!D30)</f>
      </c>
      <c r="H35" s="70">
        <f>IF('JMENNÝ SEZNAM AKCE'!G30="",IF('JMENNÝ SEZNAM AKCE'!G29="","","xxx"),'JMENNÝ SEZNAM AKCE'!G30)</f>
      </c>
    </row>
    <row r="36" spans="1:13" ht="18" customHeight="1" thickBot="1">
      <c r="A36" s="87">
        <v>30</v>
      </c>
      <c r="B36" s="129">
        <f>IF('JMENNÝ SEZNAM AKCE'!B31="",IF('JMENNÝ SEZNAM AKCE'!B30="","","xxx"),'JMENNÝ SEZNAM AKCE'!B31)</f>
      </c>
      <c r="C36" s="130"/>
      <c r="D36" s="109">
        <f>IF('JMENNÝ SEZNAM AKCE'!C31="",IF('JMENNÝ SEZNAM AKCE'!C30="","","xxx"),'JMENNÝ SEZNAM AKCE'!C31)</f>
      </c>
      <c r="E36" s="110"/>
      <c r="F36" s="111"/>
      <c r="G36" s="88">
        <f>IF('JMENNÝ SEZNAM AKCE'!D31="",IF('JMENNÝ SEZNAM AKCE'!D30="","","xxx"),'JMENNÝ SEZNAM AKCE'!D31)</f>
      </c>
      <c r="H36" s="89">
        <f>IF('JMENNÝ SEZNAM AKCE'!G31="",IF('JMENNÝ SEZNAM AKCE'!G30="","","xxx"),'JMENNÝ SEZNAM AKCE'!G31)</f>
      </c>
      <c r="M36" t="str">
        <f>IF('JMENNÝ SEZNAM AKCE'!C31=""," ",'JMENNÝ SEZNAM AKCE'!C31)</f>
        <v> </v>
      </c>
    </row>
    <row r="37" spans="1:8" ht="22.5" customHeight="1" thickBot="1">
      <c r="A37" s="123"/>
      <c r="B37" s="123"/>
      <c r="C37" s="123"/>
      <c r="D37" s="123"/>
      <c r="E37" s="123"/>
      <c r="F37" s="83"/>
      <c r="G37" s="91" t="s">
        <v>26</v>
      </c>
      <c r="H37" s="92">
        <f>SUM(H7:H36)</f>
        <v>410</v>
      </c>
    </row>
    <row r="38" spans="1:8" ht="16.5" customHeight="1">
      <c r="A38" s="47"/>
      <c r="B38" s="47"/>
      <c r="C38" s="48"/>
      <c r="D38" s="48"/>
      <c r="E38" s="48"/>
      <c r="F38" s="48"/>
      <c r="G38" s="48"/>
      <c r="H38" s="48"/>
    </row>
    <row r="39" spans="1:8" ht="22.5" customHeight="1">
      <c r="A39" s="47"/>
      <c r="B39" s="82" t="s">
        <v>27</v>
      </c>
      <c r="C39" s="112" t="s">
        <v>72</v>
      </c>
      <c r="D39" s="112"/>
      <c r="E39" s="82" t="s">
        <v>17</v>
      </c>
      <c r="F39" s="82"/>
      <c r="G39" s="48"/>
      <c r="H39" s="48"/>
    </row>
    <row r="40" spans="1:8" ht="22.5" customHeight="1">
      <c r="A40" s="47"/>
      <c r="B40" s="82" t="s">
        <v>19</v>
      </c>
      <c r="C40" s="112">
        <v>42568</v>
      </c>
      <c r="D40" s="112"/>
      <c r="E40" s="82" t="s">
        <v>20</v>
      </c>
      <c r="F40" s="82"/>
      <c r="G40" s="48"/>
      <c r="H40" s="48"/>
    </row>
    <row r="41" spans="1:8" ht="12.75">
      <c r="A41" s="48"/>
      <c r="B41" s="48"/>
      <c r="C41" s="48"/>
      <c r="D41" s="48"/>
      <c r="E41" s="48"/>
      <c r="F41" s="48"/>
      <c r="G41" s="48"/>
      <c r="H41" s="48"/>
    </row>
    <row r="42" spans="1:8" ht="12.75">
      <c r="A42" s="48"/>
      <c r="B42" s="48"/>
      <c r="C42" s="48"/>
      <c r="D42" s="48"/>
      <c r="E42" s="48"/>
      <c r="F42" s="48"/>
      <c r="G42" s="48"/>
      <c r="H42" s="48"/>
    </row>
  </sheetData>
  <sheetProtection sheet="1" objects="1" scenarios="1" insertRows="0"/>
  <mergeCells count="71">
    <mergeCell ref="B31:C31"/>
    <mergeCell ref="B32:C32"/>
    <mergeCell ref="B35:C35"/>
    <mergeCell ref="B26:C26"/>
    <mergeCell ref="B27:C27"/>
    <mergeCell ref="B23:C23"/>
    <mergeCell ref="B24:C24"/>
    <mergeCell ref="B25:C25"/>
    <mergeCell ref="B7:C7"/>
    <mergeCell ref="B18:C18"/>
    <mergeCell ref="B19:C19"/>
    <mergeCell ref="B20:C20"/>
    <mergeCell ref="B21:C21"/>
    <mergeCell ref="B22:C22"/>
    <mergeCell ref="B14:C14"/>
    <mergeCell ref="B15:C15"/>
    <mergeCell ref="B16:C16"/>
    <mergeCell ref="B17:C17"/>
    <mergeCell ref="A4:H4"/>
    <mergeCell ref="B6:C6"/>
    <mergeCell ref="B8:C8"/>
    <mergeCell ref="D12:F12"/>
    <mergeCell ref="D13:F13"/>
    <mergeCell ref="D14:F14"/>
    <mergeCell ref="B33:C33"/>
    <mergeCell ref="B34:C34"/>
    <mergeCell ref="B9:C9"/>
    <mergeCell ref="B10:C10"/>
    <mergeCell ref="B11:C11"/>
    <mergeCell ref="B12:C12"/>
    <mergeCell ref="B13:C13"/>
    <mergeCell ref="A37:E37"/>
    <mergeCell ref="C39:D39"/>
    <mergeCell ref="D27:F27"/>
    <mergeCell ref="D28:F28"/>
    <mergeCell ref="D29:F29"/>
    <mergeCell ref="D30:F30"/>
    <mergeCell ref="B28:C28"/>
    <mergeCell ref="B29:C29"/>
    <mergeCell ref="B36:C36"/>
    <mergeCell ref="B30:C30"/>
    <mergeCell ref="C40:D40"/>
    <mergeCell ref="F2:G2"/>
    <mergeCell ref="C2:E2"/>
    <mergeCell ref="C3:E3"/>
    <mergeCell ref="D6:F6"/>
    <mergeCell ref="D7:F7"/>
    <mergeCell ref="D8:F8"/>
    <mergeCell ref="D9:F9"/>
    <mergeCell ref="D10:F10"/>
    <mergeCell ref="D11:F11"/>
    <mergeCell ref="D35:F35"/>
    <mergeCell ref="D36:F36"/>
    <mergeCell ref="D19:F19"/>
    <mergeCell ref="D20:F20"/>
    <mergeCell ref="D21:F21"/>
    <mergeCell ref="D22:F22"/>
    <mergeCell ref="D23:F23"/>
    <mergeCell ref="D24:F24"/>
    <mergeCell ref="D25:F25"/>
    <mergeCell ref="D26:F26"/>
    <mergeCell ref="A2:B2"/>
    <mergeCell ref="A3:B3"/>
    <mergeCell ref="D31:F31"/>
    <mergeCell ref="D32:F32"/>
    <mergeCell ref="D33:F33"/>
    <mergeCell ref="D34:F34"/>
    <mergeCell ref="D15:F15"/>
    <mergeCell ref="D16:F16"/>
    <mergeCell ref="D17:F17"/>
    <mergeCell ref="D18:F18"/>
  </mergeCells>
  <printOptions/>
  <pageMargins left="0.39" right="0.39" top="0.39" bottom="0.51" header="0.31" footer="0.51"/>
  <pageSetup blackAndWhite="1" fitToHeight="3" fitToWidth="1" horizontalDpi="600" verticalDpi="600" orientation="portrait" paperSize="9"/>
  <headerFooter alignWithMargins="0">
    <oddHeader>&amp;CJunák - český skaut, z.s.</oddHeader>
  </headerFooter>
  <rowBreaks count="1" manualBreakCount="1">
    <brk id="39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Junák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Vyúčtování akce</dc:title>
  <dc:subject>AKCE</dc:subject>
  <dc:creator>Navrátilová</dc:creator>
  <cp:keywords>Akce, rozpočty</cp:keywords>
  <dc:description/>
  <cp:lastModifiedBy>JMF</cp:lastModifiedBy>
  <cp:lastPrinted>2016-04-14T05:44:57Z</cp:lastPrinted>
  <dcterms:created xsi:type="dcterms:W3CDTF">2003-10-26T13:10:48Z</dcterms:created>
  <dcterms:modified xsi:type="dcterms:W3CDTF">2017-12-22T10:52:53Z</dcterms:modified>
  <cp:category>AKCE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40596024</vt:i4>
  </property>
  <property fmtid="{D5CDD505-2E9C-101B-9397-08002B2CF9AE}" pid="3" name="_EmailSubject">
    <vt:lpwstr>zbytek_SZ</vt:lpwstr>
  </property>
  <property fmtid="{D5CDD505-2E9C-101B-9397-08002B2CF9AE}" pid="4" name="_AuthorEmail">
    <vt:lpwstr>kuc@wo.cz</vt:lpwstr>
  </property>
  <property fmtid="{D5CDD505-2E9C-101B-9397-08002B2CF9AE}" pid="5" name="_AuthorEmailDisplayName">
    <vt:lpwstr>Kucerovi</vt:lpwstr>
  </property>
  <property fmtid="{D5CDD505-2E9C-101B-9397-08002B2CF9AE}" pid="6" name="_ReviewingToolsShownOnce">
    <vt:lpwstr/>
  </property>
</Properties>
</file>